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viabilità\PROGRAMMA TRIENNALE OPERE PUBBLICHE\quinta variazione al programma triennale 2023 2025\per pubblicazione Amm Trasparente OSCAR\"/>
    </mc:Choice>
  </mc:AlternateContent>
  <xr:revisionPtr revIDLastSave="0" documentId="8_{8C32BA54-30F2-4024-A6EE-16EB59D57E9D}" xr6:coauthVersionLast="47" xr6:coauthVersionMax="47" xr10:uidLastSave="{00000000-0000-0000-0000-000000000000}"/>
  <bookViews>
    <workbookView xWindow="960" yWindow="825" windowWidth="27840" windowHeight="15375" tabRatio="500" activeTab="5" xr2:uid="{00000000-000D-0000-FFFF-FFFF00000000}"/>
  </bookViews>
  <sheets>
    <sheet name="Scheda A" sheetId="1" r:id="rId1"/>
    <sheet name="Scheda B" sheetId="2" r:id="rId2"/>
    <sheet name="Scheda C" sheetId="3" r:id="rId3"/>
    <sheet name="Scheda D" sheetId="4" r:id="rId4"/>
    <sheet name="Scheda E" sheetId="5" r:id="rId5"/>
    <sheet name="Scheda F" sheetId="6" r:id="rId6"/>
  </sheets>
  <definedNames>
    <definedName name="_xlnm.Print_Area" localSheetId="0">'Scheda A'!$A$1:$E$24</definedName>
    <definedName name="_xlnm.Print_Area" localSheetId="1">'Scheda B'!$A$1:$S$69</definedName>
    <definedName name="_xlnm.Print_Area" localSheetId="2">'Scheda C'!$A$1:$P$41</definedName>
    <definedName name="_xlnm.Print_Area" localSheetId="3">'Scheda D'!$A$1:$Y$126</definedName>
    <definedName name="_xlnm.Print_Area" localSheetId="4">'Scheda E'!$A$1:$N$48</definedName>
    <definedName name="_xlnm.Print_Area" localSheetId="5">'Scheda F'!$A$1:$F$20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9" i="1" l="1"/>
  <c r="F27" i="5"/>
  <c r="E27" i="5"/>
  <c r="Q32" i="4"/>
  <c r="I65" i="5"/>
  <c r="H65" i="5"/>
  <c r="I64" i="5"/>
  <c r="H64" i="5"/>
  <c r="H24" i="5"/>
  <c r="E24" i="5"/>
  <c r="D24" i="5"/>
  <c r="C24" i="5"/>
  <c r="B24" i="5"/>
  <c r="H23" i="5"/>
  <c r="E23" i="5"/>
  <c r="D23" i="5"/>
  <c r="C23" i="5"/>
  <c r="F14" i="5"/>
  <c r="F17" i="5" s="1"/>
  <c r="F19" i="5" s="1"/>
  <c r="F22" i="5" s="1"/>
  <c r="H11" i="5"/>
  <c r="E11" i="5"/>
  <c r="E14" i="5" s="1"/>
  <c r="E17" i="5" s="1"/>
  <c r="E19" i="5" s="1"/>
  <c r="E22" i="5" s="1"/>
  <c r="D11" i="5"/>
  <c r="C11" i="5"/>
  <c r="B11" i="5"/>
  <c r="T29" i="4"/>
  <c r="F24" i="5" s="1"/>
  <c r="R29" i="4"/>
  <c r="R28" i="4"/>
  <c r="T26" i="4"/>
  <c r="T25" i="4"/>
  <c r="T23" i="4"/>
  <c r="T21" i="4"/>
  <c r="T20" i="4"/>
  <c r="T19" i="4"/>
  <c r="T18" i="4"/>
  <c r="T17" i="4"/>
  <c r="S14" i="4"/>
  <c r="S22" i="4" s="1"/>
  <c r="S24" i="4" s="1"/>
  <c r="S27" i="4" s="1"/>
  <c r="R14" i="4"/>
  <c r="R22" i="4" s="1"/>
  <c r="R24" i="4" s="1"/>
  <c r="R27" i="4" s="1"/>
  <c r="Q14" i="4"/>
  <c r="Q22" i="4" s="1"/>
  <c r="Q24" i="4" s="1"/>
  <c r="Q27" i="4" s="1"/>
  <c r="Q30" i="4" s="1"/>
  <c r="P14" i="4"/>
  <c r="P22" i="4" s="1"/>
  <c r="P24" i="4" s="1"/>
  <c r="T13" i="4"/>
  <c r="T12" i="4"/>
  <c r="T11" i="4"/>
  <c r="I16" i="2"/>
  <c r="G16" i="2"/>
  <c r="E15" i="1"/>
  <c r="E14" i="1"/>
  <c r="E13" i="1"/>
  <c r="E12" i="1"/>
  <c r="E11" i="1"/>
  <c r="E10" i="1"/>
  <c r="C16" i="1"/>
  <c r="R30" i="4" l="1"/>
  <c r="R32" i="4" s="1"/>
  <c r="E25" i="5"/>
  <c r="D9" i="1"/>
  <c r="D16" i="1" s="1"/>
  <c r="T14" i="4"/>
  <c r="T22" i="4" s="1"/>
  <c r="T24" i="4" s="1"/>
  <c r="T27" i="4" s="1"/>
  <c r="S28" i="4"/>
  <c r="S30" i="4"/>
  <c r="S32" i="4" s="1"/>
  <c r="P27" i="4"/>
  <c r="P30" i="4" s="1"/>
  <c r="P32" i="4" s="1"/>
  <c r="T28" i="4"/>
  <c r="F23" i="5" s="1"/>
  <c r="F25" i="5" s="1"/>
  <c r="T30" i="4" l="1"/>
  <c r="T32" i="4" s="1"/>
  <c r="B16" i="1"/>
  <c r="E9" i="1"/>
  <c r="E16" i="1" s="1"/>
</calcChain>
</file>

<file path=xl/sharedStrings.xml><?xml version="1.0" encoding="utf-8"?>
<sst xmlns="http://schemas.openxmlformats.org/spreadsheetml/2006/main" count="651" uniqueCount="360">
  <si>
    <r>
      <rPr>
        <b/>
        <sz val="14"/>
        <color rgb="FF333333"/>
        <rFont val="Times New Roman"/>
        <family val="1"/>
        <charset val="1"/>
      </rPr>
      <t>ALLEGATO I - SCHEDA</t>
    </r>
    <r>
      <rPr>
        <b/>
        <sz val="14"/>
        <color rgb="FFFF4000"/>
        <rFont val="Times New Roman"/>
        <family val="1"/>
        <charset val="1"/>
      </rPr>
      <t xml:space="preserve"> </t>
    </r>
    <r>
      <rPr>
        <b/>
        <sz val="14"/>
        <color rgb="FF003366"/>
        <rFont val="Times New Roman"/>
        <family val="1"/>
        <charset val="1"/>
      </rPr>
      <t xml:space="preserve">A </t>
    </r>
    <r>
      <rPr>
        <b/>
        <sz val="14"/>
        <color rgb="FF333333"/>
        <rFont val="Times New Roman"/>
        <family val="1"/>
        <charset val="1"/>
      </rPr>
      <t>: PROGRAMMA TRIENNALE DELLE OPERE PUBBLICHE 2023/2025</t>
    </r>
  </si>
  <si>
    <t xml:space="preserve">PROVINCIA DI ORISTANO </t>
  </si>
  <si>
    <t>QUADRO DELLE RISORSE NECESSARIE ALLA REALIZZAZIONE DEL PROGRAMMA (1)</t>
  </si>
  <si>
    <t>TIPOLOGIA RISORSE</t>
  </si>
  <si>
    <t>Arco temporale di validità del programma</t>
  </si>
  <si>
    <t>Disponibilità finanziaria</t>
  </si>
  <si>
    <t>Importo Totale</t>
  </si>
  <si>
    <t>Primo anno</t>
  </si>
  <si>
    <t>Secondo anno</t>
  </si>
  <si>
    <t>Terzo anno</t>
  </si>
  <si>
    <t>risorse derivanti da entrate aventi destinazione vincolata per legge</t>
  </si>
  <si>
    <t>risorse derivanti da entrate acquisite mediante contrazione di mutuo</t>
  </si>
  <si>
    <t>risorse acquisite mediante apporti di capitali privati</t>
  </si>
  <si>
    <t>stanziamenti di bilancio</t>
  </si>
  <si>
    <t>finanziamenti acquisibili ai sensi dell'articolo 3 del decreto-legge 31 ottobre 1990, n. 310, convertito con modificazioni dalla legge 22 dicembre 1990, n. 403</t>
  </si>
  <si>
    <t>risorse derivanti da trasferimento di immobili ex art.191 D.Lgs. 50/2016
(SCHEDA C)</t>
  </si>
  <si>
    <t>Altra tipologia</t>
  </si>
  <si>
    <t>Totali</t>
  </si>
  <si>
    <t>Il Referente del Programma</t>
  </si>
  <si>
    <t>Ing. Marco Manai</t>
  </si>
  <si>
    <t>Annotazioni</t>
  </si>
  <si>
    <r>
      <rPr>
        <sz val="10"/>
        <color rgb="FF333333"/>
        <rFont val="Arial"/>
        <family val="2"/>
        <charset val="1"/>
      </rPr>
      <t>(1) I dati del quadro delle risorse sono calcolati come somma delle informazioni elementari relative a ciascun intervento di cui alla scheda E</t>
    </r>
    <r>
      <rPr>
        <sz val="10"/>
        <color rgb="FFFF4000"/>
        <rFont val="Arial"/>
        <family val="2"/>
        <charset val="1"/>
      </rPr>
      <t xml:space="preserve"> </t>
    </r>
    <r>
      <rPr>
        <sz val="10"/>
        <color rgb="FF333333"/>
        <rFont val="Arial"/>
        <family val="2"/>
        <charset val="1"/>
      </rPr>
      <t>e alla scheda C. Dette informazioni sono acquisite dal sistema (software) e rese disponibili in banca dati ma non visualizzate nel programma.</t>
    </r>
  </si>
  <si>
    <t xml:space="preserve"> </t>
  </si>
  <si>
    <t>ALLEGATO I - SCHEDA B: PROGRAMMA TRIENNALE DELLE OPERE PUBBLICHE 2023/2025</t>
  </si>
  <si>
    <t>PROVINCIA DI ORISTANO</t>
  </si>
  <si>
    <t>ELENCO DELLE OPERE INCOMPIUTE</t>
  </si>
  <si>
    <t>Elenco delle Opere Incompiute</t>
  </si>
  <si>
    <t>CUP (1)</t>
  </si>
  <si>
    <t>CUP Master (2)</t>
  </si>
  <si>
    <t>Descrizione Opera</t>
  </si>
  <si>
    <t>Determinazioni dell'amministrazione</t>
  </si>
  <si>
    <t>ambito di interesse dell'opera</t>
  </si>
  <si>
    <t>anno ultimo quadro economico approvato</t>
  </si>
  <si>
    <t>Importo complessivo dell'intervento (3)</t>
  </si>
  <si>
    <t>Importo complessivo lavori (4)</t>
  </si>
  <si>
    <t>Oneri necessari per l'ultimazione dei lavori</t>
  </si>
  <si>
    <t>Importo ultimo SAL</t>
  </si>
  <si>
    <t>Percentuale avanzamento lavori (4)</t>
  </si>
  <si>
    <t>Causa per la quale l'opera è incompiuta</t>
  </si>
  <si>
    <t>L'opera è attualmente fruibile, anche parzialmente, dalla collettività?</t>
  </si>
  <si>
    <t>Stato di realizzazione ex comma 2 art.1 DM 42/2013</t>
  </si>
  <si>
    <t>Possibile utilizzo ridimensionato dell'Opera</t>
  </si>
  <si>
    <t>Destinazione d'uso</t>
  </si>
  <si>
    <t xml:space="preserve"> Cessione a titolo di corrispettivo per la realizzazione di altra opera pubblica ai sensi dell’articolo 191 del Codice</t>
  </si>
  <si>
    <t>Vendita ovvero demolizione (5)</t>
  </si>
  <si>
    <t>Parte di infrastruttura di rete</t>
  </si>
  <si>
    <t>codice</t>
  </si>
  <si>
    <t>testo</t>
  </si>
  <si>
    <t>Tabella B.1</t>
  </si>
  <si>
    <t>Tabella B.2</t>
  </si>
  <si>
    <t>aaaa</t>
  </si>
  <si>
    <t>valore</t>
  </si>
  <si>
    <t>percentuale</t>
  </si>
  <si>
    <t>Tabella B.3</t>
  </si>
  <si>
    <t>si/no</t>
  </si>
  <si>
    <t>Tabella B.4</t>
  </si>
  <si>
    <t>Tabella B.5</t>
  </si>
  <si>
    <t>F18G06000070003</t>
  </si>
  <si>
    <t>Lavori di completamento ex università di Oristano</t>
  </si>
  <si>
    <t>Si intende riprendere l'esecuzione dell'opera una volta reperiti i necessari finanziamenti aggiuntivi</t>
  </si>
  <si>
    <t>Regionale</t>
  </si>
  <si>
    <t>Fallimento della ditta</t>
  </si>
  <si>
    <t>no</t>
  </si>
  <si>
    <t>Lettera B</t>
  </si>
  <si>
    <t>lettera B</t>
  </si>
  <si>
    <t>Precedente al 01/01/2003</t>
  </si>
  <si>
    <t xml:space="preserve">Circonvallazione dell'abitato di Bonarcado </t>
  </si>
  <si>
    <t>Nazionale</t>
  </si>
  <si>
    <t>100% 1° lotto</t>
  </si>
  <si>
    <t>mancanza di fondi</t>
  </si>
  <si>
    <t>sì</t>
  </si>
  <si>
    <t>1° lotto ultimato</t>
  </si>
  <si>
    <t xml:space="preserve">prevista in progetto </t>
  </si>
  <si>
    <t>Note</t>
  </si>
  <si>
    <t>(1) Indica il CUP del progetto di investimento nel quale l'opera incompiuta rientra: è obbligatorio per tutti i progetti avviati dal 1 gennaio 2003</t>
  </si>
  <si>
    <t>(2) Indica l'eventuale Cup master dell'ogetto progettuale al quale l'opera è eventualmente associata</t>
  </si>
  <si>
    <t>(3) Importo riferito all'ultimo quadro economico approvato</t>
  </si>
  <si>
    <t>(4) Percentuale di avanzamento dei lavori rispetto all'ultimo progetto approvato</t>
  </si>
  <si>
    <t>(5)  In caso di vendita l'immobile deve essere riportato nell'elenco di cui alla scheda C ; in caso di demolizione l'intervento deve essere riportato fra gli interventi del programma di cui alla scheda D</t>
  </si>
  <si>
    <t>a) è stata dichiarata l'insussistenza dell'interesse pubblico al completamento ed alla fruibilità dell'opera</t>
  </si>
  <si>
    <t>b) si intende riprendere l'esecuzione dell'opera senza necessari finanziamenti aggiuntivi</t>
  </si>
  <si>
    <t>c) si intende riprendere l'esecuzione dell'opera avendo già reperito i necessari finanziamenti aggiuntivi</t>
  </si>
  <si>
    <t>d) si intende riprendere l'esecuzione dell'opera una volta reperiti i necessari finanziamenti aggiuntivi</t>
  </si>
  <si>
    <t>a) nazionale</t>
  </si>
  <si>
    <t>b) regionale</t>
  </si>
  <si>
    <t>a) mancanza di fondi</t>
  </si>
  <si>
    <t>b1) cause tecniche: protrarsi di circostanze speciali che hanno determinato la sospensione dei lavori e/o l'esigenza di una variante progettuale</t>
  </si>
  <si>
    <t>b2) cause tecniche: presenza di contenzioso</t>
  </si>
  <si>
    <t>c) sopravvenute nuove norme tecniche o disposizioni di legge</t>
  </si>
  <si>
    <t>d) fallimento, liquidazione coatta  e  concordato   preventivo
dell'impresa appaltatrice, risoluzione del contratto,  o
recesso dal contratto  ai  sensi  delle  vigenti  disposizioni  in
materia di antimafia</t>
  </si>
  <si>
    <t>e) mancato interesse al completamento  da  parte  della  stazione
appaltante,   dell'ente   aggiudicatore   o   di    altro    soggetto
aggiudicatore</t>
  </si>
  <si>
    <t>a) i lavori di realizzazione, avviati, risultano interrotti oltre il termine contrattualmente previsto per l'ultimazione (Art. 1 c2, lettera a), DM 42/2013)</t>
  </si>
  <si>
    <t>b) i lavori di realizzazione, avviati, risultano interrotti oltre il termine contrattualmente previsto per l'ultimazione non sussistendo allo stato, le condizioni di riavvio degli stessi. (Art. 1 c2, lettera b), DM 42/2013)</t>
  </si>
  <si>
    <t xml:space="preserve">c) i lavori di realizzazione, ultimati, non sono stati collaudati nel termine previsto (… ) come accertato nel corso delle operazioni di collaudo. (Art. 1 c2, lettera c), DM 42/2013) </t>
  </si>
  <si>
    <t xml:space="preserve">a) prevista in progetto </t>
  </si>
  <si>
    <t>b) diversa da quella prevista in progetto</t>
  </si>
  <si>
    <t>Ulteriori dati (campi da compilare resi disponibili in banca dati ma non visualizzate nel Programma triennale).</t>
  </si>
  <si>
    <t>Descrizione dell'opera</t>
  </si>
  <si>
    <t>Dimensionamento dell'intervento (unità di misura)</t>
  </si>
  <si>
    <t>unità di misura</t>
  </si>
  <si>
    <t>Dimensionamento dell'intervento (valore)</t>
  </si>
  <si>
    <t>valore (mq, mc …)</t>
  </si>
  <si>
    <t>L'opera risulta rispondente a tutti i requisiti del capitolato</t>
  </si>
  <si>
    <t>L'opera risulta rispondente a tutti i requisiti dell'ultimo progetto approvato</t>
  </si>
  <si>
    <t>Fonti di finanziamento (se intervento lavoro di completamento non incluso in scheda D)</t>
  </si>
  <si>
    <t>Sponsorizzazione</t>
  </si>
  <si>
    <t>Finanza di progetto</t>
  </si>
  <si>
    <t>Costo progetto</t>
  </si>
  <si>
    <t>importo</t>
  </si>
  <si>
    <t>Finanziamento assegnato</t>
  </si>
  <si>
    <t>Tipologia copertura finanziaria</t>
  </si>
  <si>
    <t>Comunitaria</t>
  </si>
  <si>
    <t>Statale</t>
  </si>
  <si>
    <t>Provinciale</t>
  </si>
  <si>
    <t>Comunale</t>
  </si>
  <si>
    <t>Altra Pubblica</t>
  </si>
  <si>
    <t>Privata</t>
  </si>
  <si>
    <t>ALLEGATO I - SCHEDA C : PROGRAMMA TRIENNALE DELLE OPERE PUBBLICHE 2023/2025</t>
  </si>
  <si>
    <t xml:space="preserve">ELENCO DEGLI IMMOBILI DISPONIBILI </t>
  </si>
  <si>
    <t xml:space="preserve">Elenco degli immobili disponibili art. 21, comma 5, e art. 191 del D.Lgs. 50/2016  </t>
  </si>
  <si>
    <t>Codice univoco immobile (1)</t>
  </si>
  <si>
    <t>Riferimento CUI intervento (2)</t>
  </si>
  <si>
    <t>Riferimento CUP Opera Incompiuta (3)</t>
  </si>
  <si>
    <t>Descrizione immobile</t>
  </si>
  <si>
    <t>Codice Istat</t>
  </si>
  <si>
    <t>localizzazione - CODICE NUTS</t>
  </si>
  <si>
    <t>Tipo disponibilità se immobile derivante da Opera Incompiuta di cui si è dichiarata l'insussistenza dell'interesse</t>
  </si>
  <si>
    <t>Valore Stimato</t>
  </si>
  <si>
    <t>Reg</t>
  </si>
  <si>
    <t>Prov</t>
  </si>
  <si>
    <t>Com</t>
  </si>
  <si>
    <t>Totale</t>
  </si>
  <si>
    <t>cod</t>
  </si>
  <si>
    <t>Tabella C.1</t>
  </si>
  <si>
    <t>Tabella C.2</t>
  </si>
  <si>
    <t>Tabella C.3</t>
  </si>
  <si>
    <t>Tabella C.4</t>
  </si>
  <si>
    <t>somma</t>
  </si>
  <si>
    <t>Note:</t>
  </si>
  <si>
    <t>(1) Codice obbligatorio: numero immobile = cf amministrazione + prima annualità del primo programma nel quale l'immobile è stato inserito + lettera "i" ad identificare l'oggetto immobile e distinguerlo dall'intervento di cui al codice CUI + progressivo di 5 cifre</t>
  </si>
  <si>
    <t xml:space="preserve">(2) Riportare il codice CUI dell'intervento (nel caso in cui il CUP non sia previsto obbligatoriamente) al quale la cessione dell'immobile è associata; non indicare alcun codice nel caso in cui si proponga la semplice alienazione </t>
  </si>
  <si>
    <t>(3) Se derivante da opera incompiuta riportare il relativo codice CUP</t>
  </si>
  <si>
    <t>1. no</t>
  </si>
  <si>
    <t>2. parziale</t>
  </si>
  <si>
    <t>3. totale</t>
  </si>
  <si>
    <t>2. si, cessione</t>
  </si>
  <si>
    <t>3. si, in diritto di godimento, a titolo di contributo, la cui utilizzazione sia strumentale e tecnicamente connessa all'opera da affidare in concessione</t>
  </si>
  <si>
    <t>2. si, come valorizzazione</t>
  </si>
  <si>
    <t>3. si, come alienazione</t>
  </si>
  <si>
    <t>1. cessione della titolarità dell’opera ad altro ente pubblico</t>
  </si>
  <si>
    <t>2. cessione della titolarità dell’opera a soggetto esercente una funzione pubblica</t>
  </si>
  <si>
    <t>3. vendita al mercato privato</t>
  </si>
  <si>
    <t>ALLEGATO I - SCHEDA D:  PROGRAMMA TRIENNALE DELLE OPERE PUBBLICHE 2023/2025</t>
  </si>
  <si>
    <t>ELENCO DEGLI INTERVENTI DEL PROGRAMMA</t>
  </si>
  <si>
    <t>Cod. Int. Amm.ne (2)</t>
  </si>
  <si>
    <t>Codice CUP (3)</t>
  </si>
  <si>
    <t>Annualità nella quale si prevede di dare avvio alla procedura di affidamento</t>
  </si>
  <si>
    <t>lotto funzionale (5)</t>
  </si>
  <si>
    <t>lavoro complesso (6)</t>
  </si>
  <si>
    <t>codice ISTAT</t>
  </si>
  <si>
    <t>localizzazione - codice NUTS</t>
  </si>
  <si>
    <t>Tipologia</t>
  </si>
  <si>
    <t>Settore e sottosettore intervento</t>
  </si>
  <si>
    <t>Descrizione dell'intervento</t>
  </si>
  <si>
    <t>Livello di priorità (7)</t>
  </si>
  <si>
    <t>STIMA DEI COSTI DELL'INTERVENTO (8)</t>
  </si>
  <si>
    <t>Intervento aggiunto o variato a seguito di modifica programma (12)</t>
  </si>
  <si>
    <t>Costi su annualità successive</t>
  </si>
  <si>
    <t>Importo complessivo (9)</t>
  </si>
  <si>
    <t>Valore degli eventuali immobili di cui alla scheda C collegati all'intervento (10)</t>
  </si>
  <si>
    <t xml:space="preserve">Scadenza temporale ultima per l'utilizzo dell'eventuale finanziamento derivante da contrazione di mutuo </t>
  </si>
  <si>
    <t>Apporto di capitale privato (11)</t>
  </si>
  <si>
    <t>Importo</t>
  </si>
  <si>
    <t>numero intervento CUI</t>
  </si>
  <si>
    <t>data (anno)</t>
  </si>
  <si>
    <t>Tabella D.1</t>
  </si>
  <si>
    <t>Tabella D.2</t>
  </si>
  <si>
    <t>Tabella D.3</t>
  </si>
  <si>
    <t>data</t>
  </si>
  <si>
    <t>Tabella D.4</t>
  </si>
  <si>
    <t>Tabella D.5</t>
  </si>
  <si>
    <t>80004010957202200001</t>
  </si>
  <si>
    <t>1 2023</t>
  </si>
  <si>
    <t>F99J20000240002</t>
  </si>
  <si>
    <t>Marco Manai</t>
  </si>
  <si>
    <t>095</t>
  </si>
  <si>
    <t>019- 055</t>
  </si>
  <si>
    <t>ITG2G</t>
  </si>
  <si>
    <t>03 01</t>
  </si>
  <si>
    <t>01 01 012</t>
  </si>
  <si>
    <t>Completamento della strada di
circonvallazione di Cuglieri in
variante alla SS 292</t>
  </si>
  <si>
    <t>80004010957202200002</t>
  </si>
  <si>
    <t>2 2023</t>
  </si>
  <si>
    <t>F27H19000100002 /F31B21004750003</t>
  </si>
  <si>
    <t>Fabrizio Pibi</t>
  </si>
  <si>
    <t>095013-095027</t>
  </si>
  <si>
    <t>01 01 013</t>
  </si>
  <si>
    <t>Lavori di Messa in sicurezza dei ponti sulla SP 9 sul Rio Mannu a Bauladu e sul Rio Cispiri a Milis</t>
  </si>
  <si>
    <t>80004010957202200003</t>
  </si>
  <si>
    <t>3 2023</t>
  </si>
  <si>
    <t xml:space="preserve">F38H22000520002 </t>
  </si>
  <si>
    <t>Salvatore Deiana</t>
  </si>
  <si>
    <t>095038</t>
  </si>
  <si>
    <t>06</t>
  </si>
  <si>
    <t>02 05 051</t>
  </si>
  <si>
    <t>Interventi di manutenzione del reticolo idrografico della provincia di Oristano</t>
  </si>
  <si>
    <t>80004010957202200020</t>
  </si>
  <si>
    <t>20 2022</t>
  </si>
  <si>
    <t>F67H18001760001</t>
  </si>
  <si>
    <t>Giuseppe Orrù</t>
  </si>
  <si>
    <t>095079</t>
  </si>
  <si>
    <t>01 01</t>
  </si>
  <si>
    <t>Lavori di Messa in sicurezza S.P. 19 NU Bosa Montresta dal Km1 al Km 4</t>
  </si>
  <si>
    <t>potrebbero essere  aggiudicati entro l’anno</t>
  </si>
  <si>
    <t>NON RIPROPORRE? Già avviata det a contrarre</t>
  </si>
  <si>
    <t>approvato anche prog es con det  e det a contrarre lavori 974 del 21 11 2022</t>
  </si>
  <si>
    <t>80004010957202200021</t>
  </si>
  <si>
    <t>21 2022</t>
  </si>
  <si>
    <t>F17H21007230001</t>
  </si>
  <si>
    <t>Lavori di Messa in sicurezza dei ponti lungo  la S.P. 97</t>
  </si>
  <si>
    <t>non possono essere agg entro l’anno</t>
  </si>
  <si>
    <t>?</t>
  </si>
  <si>
    <t>80004010957202200022</t>
  </si>
  <si>
    <t>22 2022</t>
  </si>
  <si>
    <t>F17H21007210001</t>
  </si>
  <si>
    <t>095064</t>
  </si>
  <si>
    <t>Lavori di demolizione e ricostruzione degli attraversamenti stradali lungo la SP 74</t>
  </si>
  <si>
    <t>80004010957202200023</t>
  </si>
  <si>
    <t>23 2022</t>
  </si>
  <si>
    <t>F17H21007220001</t>
  </si>
  <si>
    <t>095014</t>
  </si>
  <si>
    <t>Lavori di demolizione e ricostruzione degli attraversamenti stradali lungo la SP 84</t>
  </si>
  <si>
    <t>80004010957202300004</t>
  </si>
  <si>
    <t>4 2023</t>
  </si>
  <si>
    <t>F47H18000840001</t>
  </si>
  <si>
    <t>Piergiorgio Careddu</t>
  </si>
  <si>
    <t>095021</t>
  </si>
  <si>
    <r>
      <rPr>
        <sz val="10"/>
        <rFont val="Arial"/>
        <family val="2"/>
      </rPr>
      <t xml:space="preserve">Lavori di messa in sicurezza della S.P. N.15nel tratto fine abitato Ghilarza – Bivio </t>
    </r>
    <r>
      <rPr>
        <sz val="12"/>
        <color rgb="FF000000"/>
        <rFont val="Calibri"/>
        <family val="2"/>
        <charset val="128"/>
      </rPr>
      <t>S.S. 388 dal KM. 49+500 al KM 73+200.</t>
    </r>
  </si>
  <si>
    <t>Intervento aggiunto</t>
  </si>
  <si>
    <t>80004010957202300005</t>
  </si>
  <si>
    <t>5 2023</t>
  </si>
  <si>
    <t>F77H20004230001</t>
  </si>
  <si>
    <t>095032-095063</t>
  </si>
  <si>
    <t>Manutenzione straordinaria della S.P. N.31 dal KM. 0+000 al KM. 8+200 e S.P. 84 dal KM. 8+900 al KM. 15+300.</t>
  </si>
  <si>
    <t>IMPORTI PRIMA VARIAZIONE PIANO TRIENNALE</t>
  </si>
  <si>
    <t>80004010957202300006</t>
  </si>
  <si>
    <t>6 2023</t>
  </si>
  <si>
    <t xml:space="preserve">F37H22001330001 </t>
  </si>
  <si>
    <t>Alessandro Serra</t>
  </si>
  <si>
    <t>095058-095022-095028</t>
  </si>
  <si>
    <t>MANUTENZIONE STRAORDINARIA DELLE STRADE PROVINCIALI N. 46 – TRATTO SIMALA – GONNOSCODINA, N. 37 – TRATTO BV S.P. 36 – VILLA SANT’ANTONIO E N. 35 – TRATTO AL KM 29+000.</t>
  </si>
  <si>
    <t>IMPORTI SECONDA VARIAZIONE PIANO TRIENNALE</t>
  </si>
  <si>
    <t>80004010957202300007</t>
  </si>
  <si>
    <t>7 2023</t>
  </si>
  <si>
    <t xml:space="preserve"> F16G23000080003 </t>
  </si>
  <si>
    <t>Messa in Sicurezza e Manutenzione delle Strade Provinciali dei Circoli 1 e 4 – Annualità 2023.</t>
  </si>
  <si>
    <t>80004010957202300008</t>
  </si>
  <si>
    <t>8 2023</t>
  </si>
  <si>
    <t xml:space="preserve"> F16G23000090003 </t>
  </si>
  <si>
    <t>Messa in Sicurezza e Manutenzione delle Strade Provinciali dei Circoli 2 e 3 – Annualità 2023.</t>
  </si>
  <si>
    <t>IMPORTI TERZA VARIAZIONE PIANO TRIENNALE</t>
  </si>
  <si>
    <t>80004010957202300009</t>
  </si>
  <si>
    <t>9 2023</t>
  </si>
  <si>
    <t>F15F21002510006</t>
  </si>
  <si>
    <t>Graziano Plana</t>
  </si>
  <si>
    <t>si</t>
  </si>
  <si>
    <t>03 07</t>
  </si>
  <si>
    <t>05 08 086</t>
  </si>
  <si>
    <t>CUP  F15F21002510006. PNRR - MISSIONE 4 - COMPONENTE 1 – INVESTIMENTO 1.3. ("FINANZIATO DALL'UNIONE EUROPEA - NEXT GENERATION EU"). INTERVENTI DI RIQUALIFICAZIONE ARCHITETTONICA E FUNZIONALE DELLE PALESTRE DI PERTINENZA DELL'ISTITUTO POLIVALENTE SITO IN ORISTANO NELLA VIA A. DIAZ.</t>
  </si>
  <si>
    <t>80004010957202300010</t>
  </si>
  <si>
    <t>10 2023</t>
  </si>
  <si>
    <t>F15F22000660006</t>
  </si>
  <si>
    <t xml:space="preserve">03 07 </t>
  </si>
  <si>
    <t>CUP  F15F22000660006. PNRR - MISSIONE 4 - COMPONENTE 1 – INVESTIMENTO 1.3. ("FINANZIATO DALL'UNIONE EUROPEA - NEXT GENERATION EU"). INTERVENTI DI RIQUALIFICAZIONE ARCHITETTONICA E FUNZIONALE DELLE PALESTRE DI PERTINENZA DELL'ISTITUTO LICEO SCIENTIFICO MARIANO IV  SITO IN ORISTANO NELLA VIA MESSINA.</t>
  </si>
  <si>
    <t>IMPORTI QUARTA VARIAZIONE PIANO TRIENNALE</t>
  </si>
  <si>
    <t>(1) Numero intervento = cf amministrazione + prima annualità del primo programma nel quale l'intervento è stato inserito + progressivo di 5 cifre</t>
  </si>
  <si>
    <t>(2) Numero interno liberamente indicato dall'amministrazione in base a proprio sistema di codifica</t>
  </si>
  <si>
    <t>(3) Indica il CUP (cfr. articolo 3 comma 5)</t>
  </si>
  <si>
    <t xml:space="preserve">(4) Riportare nome e cognome del responsabile del procedimento </t>
  </si>
  <si>
    <t>(8) Ai sensi dell'art.4 comma 6, in caso di demolizione di opera incompiuta l'importo comprende gli oneri per lo smantellamento dell'opera e per la rinaturalizzazione, riqualificazione ed eventuale bonifica del sito.</t>
  </si>
  <si>
    <t>(9) Importo complessivo ai sensi dell'articolo 3, comma 6, ivi incluse le spese eventualmente sostenute antecedentemente alla prima annualità</t>
  </si>
  <si>
    <t>(10) Riporta il valore dell'eventuale immobile trasferito di cui al corrispondente immobile indicato nella scheda C</t>
  </si>
  <si>
    <t>(11) Riportare l’importo del capitale privato come quota parte del costo totale</t>
  </si>
  <si>
    <t>(12) Indica se l'intervento è stato aggiunto o stato modificato a seguito di modifica in corso d'anno ai sensi dell'art.5 commi 8 e 10. Tale campo, come la relativa nota e tabella, compaiono solo in caso di modifica del programma</t>
  </si>
  <si>
    <t xml:space="preserve">Cfr. Classificazione Sistema CUP: codice tipologia intervento per natura intervento 03= realizzazione di lavori pubblici (opere e impiantistica) </t>
  </si>
  <si>
    <t>Cfr. Classificazione Sistema CUP: codice settore e sottosettore intervento</t>
  </si>
  <si>
    <t>1. priorità massima</t>
  </si>
  <si>
    <t>2. priorità media</t>
  </si>
  <si>
    <t>3. priorità minima</t>
  </si>
  <si>
    <t>1. finanza di progetto</t>
  </si>
  <si>
    <t>2. concessione di costruzione e gestione</t>
  </si>
  <si>
    <t>3. sponsorizzazione</t>
  </si>
  <si>
    <t>4. società partecipate o di scopo</t>
  </si>
  <si>
    <t>5. locazione finanziaria</t>
  </si>
  <si>
    <t>6. altro</t>
  </si>
  <si>
    <t>1. modifica ex art.5 comma 8 lettera b)</t>
  </si>
  <si>
    <t>2. modifica ex art.5 comma 8 lettera c)</t>
  </si>
  <si>
    <t>3. modifica ex art.5 comma 8 lettera d)</t>
  </si>
  <si>
    <t>4. modifica ex art.5 comma 8 lettera e)</t>
  </si>
  <si>
    <t>5. modifica ex art.5 comma 10</t>
  </si>
  <si>
    <t>ALLEGATO I - SCHEDA E: PROGRAMMA TRIENNALE DELLE OPERE PUBBLICHE 2023/2025</t>
  </si>
  <si>
    <t>INTERVENTI RICOMPRESI NELL'ELENCO ANNUALE</t>
  </si>
  <si>
    <t>CODICE UNICO INTERVENTO - CUI</t>
  </si>
  <si>
    <t>CUP</t>
  </si>
  <si>
    <t>DESCRIZIONE INTERVENTO</t>
  </si>
  <si>
    <t>Importo annualità</t>
  </si>
  <si>
    <t>IMPORTO INTERVENTO</t>
  </si>
  <si>
    <t>Finalità</t>
  </si>
  <si>
    <t>Livello di priorità</t>
  </si>
  <si>
    <t>Conformità Urbanistica</t>
  </si>
  <si>
    <t>Verifica vincoli ambientali</t>
  </si>
  <si>
    <t>LIVELLO DI PROGETTAZIONE</t>
  </si>
  <si>
    <t>CENTRALE DI COMMITTENZA O SOGGETTO AGGREGATORE AL QUALE SI INTENDE DELEGARE LA PROCEDURA DI AFFIDAMENTO</t>
  </si>
  <si>
    <t>Intervento aggiunto o variato a seguito di modifica programma</t>
  </si>
  <si>
    <t>codice AUSA</t>
  </si>
  <si>
    <t>denominazione</t>
  </si>
  <si>
    <t>Codice</t>
  </si>
  <si>
    <t>Ereditato da scheda D</t>
  </si>
  <si>
    <t>Tabella E.1</t>
  </si>
  <si>
    <t>Tabella E.2</t>
  </si>
  <si>
    <t>80004010957202300001</t>
  </si>
  <si>
    <t>CPA</t>
  </si>
  <si>
    <t>80004010957202300002</t>
  </si>
  <si>
    <t>MIS</t>
  </si>
  <si>
    <t>80004010957202300003</t>
  </si>
  <si>
    <t>AMB</t>
  </si>
  <si>
    <t>(*) Tale campo compare solo in caso di modifica del programma</t>
  </si>
  <si>
    <t xml:space="preserve">Tabella E.1 </t>
  </si>
  <si>
    <t>ADN - Adeguamento normativo</t>
  </si>
  <si>
    <t>AMB - Qualità ambientale</t>
  </si>
  <si>
    <t>COP - Completamento Opera Incompiuta</t>
  </si>
  <si>
    <t>CPA - Conservazione del patrimonio</t>
  </si>
  <si>
    <t>MIS - Miglioramento e incremento di servizio</t>
  </si>
  <si>
    <t>URB - Qualità urbana</t>
  </si>
  <si>
    <t>VAB - Valorizzazione beni vincolati</t>
  </si>
  <si>
    <t>DEM - Demolizione Opera Incompiuta</t>
  </si>
  <si>
    <t>DEOP - Demolizione opere preesistenti e non più utilizzabili</t>
  </si>
  <si>
    <t>1. progetto di fattibilità tecnico - economica: “documento di fattibilità delle alternative progettuali”.</t>
  </si>
  <si>
    <t>2. progetto di fattibilità tecnico - economica: “documento finale”.</t>
  </si>
  <si>
    <t>4. progetto esecutivo</t>
  </si>
  <si>
    <t>ALLEGATO I - SCHEDA F: PROGRAMMA TRIENNALE DELLE OPERE PUBBLICHE 2023/2025</t>
  </si>
  <si>
    <t xml:space="preserve"> ELENCO DEGLI INTERVENTI PRESENTI NELL'ELENCO ANNUALE DEL PRECEDENTE PROGRAMMA TRIENNALE </t>
  </si>
  <si>
    <t xml:space="preserve">E NON RIPROPOSTI E NON AVVIATI  </t>
  </si>
  <si>
    <r>
      <rPr>
        <b/>
        <sz val="10"/>
        <color rgb="FF333333"/>
        <rFont val="Arial"/>
        <family val="2"/>
        <charset val="1"/>
      </rPr>
      <t xml:space="preserve">motivo per il quale l'intervento non è riproposto </t>
    </r>
    <r>
      <rPr>
        <b/>
        <sz val="10"/>
        <color rgb="FF003366"/>
        <rFont val="Arial"/>
        <family val="2"/>
        <charset val="1"/>
      </rPr>
      <t>(1)</t>
    </r>
  </si>
  <si>
    <t>Ereditato da precedente programma</t>
  </si>
  <si>
    <t>(1) breve descrizione dei motivi</t>
  </si>
  <si>
    <t>IMPORTI QUINTA VARIAZIONE PIANO TRIENNALE</t>
  </si>
  <si>
    <t>80004010957202300011</t>
  </si>
  <si>
    <t>11 2023</t>
  </si>
  <si>
    <t>(5) Indica se lotto funzionale secondo la definizione di cui all'art.3 comma 1 lettera s) dell'allegato I.1 al codice</t>
  </si>
  <si>
    <t>(7) Indica il livello di priorità di cui all'articolo 3 comma 11 e 12</t>
  </si>
  <si>
    <t>Codice  Unico intervento CUI (1)</t>
  </si>
  <si>
    <t>ResponsabileUnico  del progetto           (4)</t>
  </si>
  <si>
    <t>RESPONSABILE UNICO DEL PROGETTO</t>
  </si>
  <si>
    <t>Cessione o trasferimento immobile a titolo corrispettivo ex art.21 comma 5 e art.191 comma 1            (Tabella C.1)</t>
  </si>
  <si>
    <t xml:space="preserve">Concessi in diritto di godimento, a titolo di contributo ex articolo 21 comma 5                   (Tabella C.2) </t>
  </si>
  <si>
    <t>Già incluso in programma di dismissione di cui art.27 DL 201/2011, convertito dalla L. 214/2011         (Tabella C.3)</t>
  </si>
  <si>
    <t>F97H18002350001</t>
  </si>
  <si>
    <t>LAVORI DI MANUTENZIONE STRAORDINARIA DELLA S.P. N. 19NU BOSA - MONTRESTA - DAL KM 4+000 E KM 14+000</t>
  </si>
  <si>
    <t>095079-095085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</si>
</sst>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.00"/>
  </numFmts>
  <fonts count="57">
    <font>
      <sz val="10"/>
      <name val="Arial"/>
      <charset val="1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993300"/>
      <name val="Calibri"/>
      <family val="2"/>
      <charset val="1"/>
    </font>
    <font>
      <b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1"/>
      <color rgb="FF003366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sz val="10"/>
      <color rgb="FF333333"/>
      <name val="Arial"/>
      <family val="2"/>
      <charset val="1"/>
    </font>
    <font>
      <b/>
      <sz val="14"/>
      <color rgb="FF333333"/>
      <name val="Times New Roman"/>
      <family val="1"/>
      <charset val="1"/>
    </font>
    <font>
      <b/>
      <sz val="14"/>
      <color rgb="FFFF4000"/>
      <name val="Times New Roman"/>
      <family val="1"/>
      <charset val="1"/>
    </font>
    <font>
      <b/>
      <sz val="14"/>
      <color rgb="FF003366"/>
      <name val="Times New Roman"/>
      <family val="1"/>
      <charset val="1"/>
    </font>
    <font>
      <b/>
      <sz val="12"/>
      <color rgb="FF333333"/>
      <name val="Times New Roman"/>
      <family val="1"/>
      <charset val="1"/>
    </font>
    <font>
      <b/>
      <sz val="14"/>
      <color rgb="FF333333"/>
      <name val="Arial"/>
      <family val="2"/>
      <charset val="1"/>
    </font>
    <font>
      <b/>
      <sz val="10"/>
      <color rgb="FF333333"/>
      <name val="Arial"/>
      <family val="2"/>
      <charset val="1"/>
    </font>
    <font>
      <sz val="10"/>
      <color rgb="FF333333"/>
      <name val="Verdana"/>
      <family val="2"/>
      <charset val="1"/>
    </font>
    <font>
      <sz val="8"/>
      <color rgb="FF333333"/>
      <name val="Verdana"/>
      <family val="2"/>
      <charset val="1"/>
    </font>
    <font>
      <sz val="8"/>
      <name val="Verdana"/>
      <family val="2"/>
      <charset val="1"/>
    </font>
    <font>
      <b/>
      <sz val="10"/>
      <color rgb="FF333333"/>
      <name val="Verdana"/>
      <family val="2"/>
      <charset val="1"/>
    </font>
    <font>
      <sz val="10"/>
      <color rgb="FFFF4000"/>
      <name val="Arial"/>
      <family val="2"/>
      <charset val="1"/>
    </font>
    <font>
      <b/>
      <sz val="12"/>
      <color rgb="FF333333"/>
      <name val="Arial"/>
      <family val="2"/>
      <charset val="1"/>
    </font>
    <font>
      <sz val="12"/>
      <color rgb="FF333333"/>
      <name val="Times New Roman"/>
      <family val="1"/>
      <charset val="1"/>
    </font>
    <font>
      <b/>
      <i/>
      <sz val="10"/>
      <color rgb="FF333333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sz val="10"/>
      <name val="Verdana"/>
      <family val="2"/>
      <charset val="1"/>
    </font>
    <font>
      <sz val="9"/>
      <color rgb="FF333333"/>
      <name val="Verdana"/>
      <family val="2"/>
      <charset val="1"/>
    </font>
    <font>
      <sz val="9"/>
      <color rgb="FF000000"/>
      <name val="Verdana"/>
      <family val="2"/>
      <charset val="1"/>
    </font>
    <font>
      <b/>
      <sz val="9"/>
      <color rgb="FF333333"/>
      <name val="Verdana"/>
      <family val="2"/>
      <charset val="1"/>
    </font>
    <font>
      <sz val="10"/>
      <color rgb="FF000000"/>
      <name val="Arial"/>
      <family val="2"/>
      <charset val="1"/>
    </font>
    <font>
      <sz val="9"/>
      <name val="Arial"/>
      <family val="2"/>
      <charset val="1"/>
    </font>
    <font>
      <sz val="9"/>
      <name val="Verdana"/>
      <family val="2"/>
      <charset val="1"/>
    </font>
    <font>
      <sz val="9"/>
      <color rgb="FF333333"/>
      <name val="Arial"/>
      <family val="2"/>
      <charset val="1"/>
    </font>
    <font>
      <sz val="9"/>
      <color rgb="FF000000"/>
      <name val="Arial"/>
      <family val="2"/>
    </font>
    <font>
      <b/>
      <sz val="9"/>
      <color rgb="FF000000"/>
      <name val="Verdana"/>
      <family val="2"/>
      <charset val="1"/>
    </font>
    <font>
      <u/>
      <sz val="9"/>
      <color rgb="FF333333"/>
      <name val="Verdana"/>
      <family val="2"/>
      <charset val="1"/>
    </font>
    <font>
      <sz val="8"/>
      <color rgb="FF000000"/>
      <name val="Verdana"/>
      <family val="2"/>
      <charset val="1"/>
    </font>
    <font>
      <sz val="12"/>
      <color rgb="FF000000"/>
      <name val="Calibri"/>
      <family val="2"/>
      <charset val="128"/>
    </font>
    <font>
      <sz val="10"/>
      <color rgb="FF000000"/>
      <name val="Arial"/>
      <family val="2"/>
    </font>
    <font>
      <b/>
      <sz val="10"/>
      <color rgb="FF000000"/>
      <name val="Arial"/>
      <family val="2"/>
      <charset val="1"/>
    </font>
    <font>
      <sz val="9"/>
      <name val="Arial"/>
      <family val="2"/>
    </font>
    <font>
      <b/>
      <sz val="10"/>
      <color rgb="FF000000"/>
      <name val="Arial"/>
      <family val="2"/>
    </font>
    <font>
      <sz val="10"/>
      <color rgb="FF333333"/>
      <name val="Arial"/>
      <family val="2"/>
    </font>
    <font>
      <b/>
      <sz val="9"/>
      <name val="Verdana"/>
      <family val="2"/>
      <charset val="1"/>
    </font>
    <font>
      <u/>
      <sz val="10"/>
      <color rgb="FF333333"/>
      <name val="Arial"/>
      <family val="2"/>
      <charset val="1"/>
    </font>
    <font>
      <sz val="10"/>
      <color rgb="FF000000"/>
      <name val="Verdana"/>
      <family val="2"/>
      <charset val="1"/>
    </font>
    <font>
      <b/>
      <sz val="10"/>
      <color rgb="FF003366"/>
      <name val="Arial"/>
      <family val="2"/>
      <charset val="1"/>
    </font>
    <font>
      <sz val="11"/>
      <color rgb="FF000000"/>
      <name val="Calibri"/>
      <family val="2"/>
    </font>
    <font>
      <b/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CCCCFF"/>
        <bgColor rgb="FFCCCCCC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DDDDDD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C0C0C0"/>
        <bgColor rgb="FFCCCCCC"/>
      </patternFill>
    </fill>
    <fill>
      <patternFill patternType="solid">
        <fgColor rgb="FF969696"/>
        <bgColor rgb="FF80808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FF4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4000"/>
      </patternFill>
    </fill>
    <fill>
      <patternFill patternType="solid">
        <fgColor rgb="FFFFFF99"/>
        <bgColor rgb="FFEEEEEE"/>
      </patternFill>
    </fill>
    <fill>
      <patternFill patternType="solid">
        <fgColor rgb="FFFFFFFF"/>
        <bgColor rgb="FFEEEEEE"/>
      </patternFill>
    </fill>
    <fill>
      <patternFill patternType="solid">
        <fgColor rgb="FFB2B2B2"/>
        <bgColor rgb="FFC0C0C0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DDDDDD"/>
        <bgColor rgb="FFEEEEEE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8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2" fillId="7" borderId="0" applyBorder="0" applyProtection="0"/>
    <xf numFmtId="0" fontId="2" fillId="8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5" borderId="0" applyBorder="0" applyProtection="0"/>
    <xf numFmtId="0" fontId="2" fillId="8" borderId="0" applyBorder="0" applyProtection="0"/>
    <xf numFmtId="0" fontId="2" fillId="11" borderId="0" applyBorder="0" applyProtection="0"/>
    <xf numFmtId="0" fontId="3" fillId="12" borderId="0" applyBorder="0" applyProtection="0"/>
    <xf numFmtId="0" fontId="3" fillId="9" borderId="0" applyBorder="0" applyProtection="0"/>
    <xf numFmtId="0" fontId="3" fillId="10" borderId="0" applyBorder="0" applyProtection="0"/>
    <xf numFmtId="0" fontId="3" fillId="13" borderId="0" applyBorder="0" applyProtection="0"/>
    <xf numFmtId="0" fontId="3" fillId="14" borderId="0" applyBorder="0" applyProtection="0"/>
    <xf numFmtId="0" fontId="3" fillId="15" borderId="0" applyBorder="0" applyProtection="0"/>
    <xf numFmtId="0" fontId="4" fillId="16" borderId="1" applyProtection="0"/>
    <xf numFmtId="0" fontId="5" fillId="0" borderId="2" applyProtection="0"/>
    <xf numFmtId="0" fontId="6" fillId="17" borderId="3" applyProtection="0"/>
    <xf numFmtId="0" fontId="3" fillId="18" borderId="0" applyBorder="0" applyProtection="0"/>
    <xf numFmtId="0" fontId="3" fillId="19" borderId="0" applyBorder="0" applyProtection="0"/>
    <xf numFmtId="0" fontId="3" fillId="20" borderId="0" applyBorder="0" applyProtection="0"/>
    <xf numFmtId="0" fontId="3" fillId="13" borderId="0" applyBorder="0" applyProtection="0"/>
    <xf numFmtId="0" fontId="3" fillId="14" borderId="0" applyBorder="0" applyProtection="0"/>
    <xf numFmtId="0" fontId="3" fillId="21" borderId="0" applyBorder="0" applyProtection="0"/>
    <xf numFmtId="0" fontId="7" fillId="7" borderId="1" applyProtection="0"/>
    <xf numFmtId="0" fontId="8" fillId="22" borderId="0" applyBorder="0" applyProtection="0"/>
    <xf numFmtId="0" fontId="9" fillId="16" borderId="4" applyProtection="0"/>
    <xf numFmtId="0" fontId="10" fillId="0" borderId="0" applyBorder="0" applyProtection="0"/>
    <xf numFmtId="0" fontId="11" fillId="0" borderId="0" applyBorder="0" applyProtection="0"/>
    <xf numFmtId="0" fontId="12" fillId="0" borderId="5" applyProtection="0"/>
    <xf numFmtId="0" fontId="12" fillId="0" borderId="0" applyBorder="0" applyProtection="0"/>
    <xf numFmtId="0" fontId="13" fillId="0" borderId="6" applyProtection="0"/>
    <xf numFmtId="0" fontId="14" fillId="3" borderId="0" applyBorder="0" applyProtection="0"/>
    <xf numFmtId="0" fontId="15" fillId="4" borderId="0" applyBorder="0" applyProtection="0"/>
  </cellStyleXfs>
  <cellXfs count="192">
    <xf numFmtId="0" fontId="0" fillId="0" borderId="0" xfId="0"/>
    <xf numFmtId="4" fontId="16" fillId="0" borderId="0" xfId="0" applyNumberFormat="1" applyFont="1" applyAlignment="1">
      <alignment horizontal="left" vertical="center"/>
    </xf>
    <xf numFmtId="4" fontId="22" fillId="0" borderId="7" xfId="0" applyNumberFormat="1" applyFont="1" applyBorder="1" applyAlignment="1">
      <alignment horizontal="center" vertical="center" wrapText="1"/>
    </xf>
    <xf numFmtId="4" fontId="21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left" wrapText="1"/>
    </xf>
    <xf numFmtId="4" fontId="16" fillId="0" borderId="0" xfId="0" applyNumberFormat="1" applyFont="1" applyAlignment="1">
      <alignment wrapText="1"/>
    </xf>
    <xf numFmtId="0" fontId="16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horizontal="left" vertical="center"/>
    </xf>
    <xf numFmtId="4" fontId="24" fillId="0" borderId="7" xfId="0" applyNumberFormat="1" applyFont="1" applyBorder="1" applyAlignment="1">
      <alignment horizontal="center" vertical="center" wrapText="1"/>
    </xf>
    <xf numFmtId="4" fontId="25" fillId="0" borderId="0" xfId="0" applyNumberFormat="1" applyFont="1" applyAlignment="1">
      <alignment vertical="center"/>
    </xf>
    <xf numFmtId="4" fontId="25" fillId="0" borderId="7" xfId="0" applyNumberFormat="1" applyFont="1" applyBorder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left" vertical="center"/>
    </xf>
    <xf numFmtId="4" fontId="16" fillId="23" borderId="0" xfId="0" applyNumberFormat="1" applyFont="1" applyFill="1" applyAlignment="1">
      <alignment wrapText="1"/>
    </xf>
    <xf numFmtId="0" fontId="23" fillId="23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4" fontId="22" fillId="0" borderId="0" xfId="0" applyNumberFormat="1" applyFont="1" applyAlignment="1">
      <alignment wrapText="1"/>
    </xf>
    <xf numFmtId="0" fontId="23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64" fontId="23" fillId="0" borderId="7" xfId="0" applyNumberFormat="1" applyFont="1" applyBorder="1" applyAlignment="1">
      <alignment horizontal="center" vertical="center"/>
    </xf>
    <xf numFmtId="10" fontId="23" fillId="0" borderId="7" xfId="0" applyNumberFormat="1" applyFont="1" applyBorder="1" applyAlignment="1">
      <alignment horizontal="center" vertical="center"/>
    </xf>
    <xf numFmtId="4" fontId="22" fillId="24" borderId="7" xfId="0" applyNumberFormat="1" applyFont="1" applyFill="1" applyBorder="1" applyAlignment="1">
      <alignment wrapText="1"/>
    </xf>
    <xf numFmtId="4" fontId="26" fillId="0" borderId="0" xfId="0" applyNumberFormat="1" applyFont="1" applyAlignment="1">
      <alignment vertical="center"/>
    </xf>
    <xf numFmtId="4" fontId="16" fillId="0" borderId="0" xfId="0" applyNumberFormat="1" applyFont="1"/>
    <xf numFmtId="4" fontId="16" fillId="0" borderId="0" xfId="0" applyNumberFormat="1" applyFont="1" applyAlignment="1">
      <alignment vertical="center"/>
    </xf>
    <xf numFmtId="4" fontId="16" fillId="23" borderId="0" xfId="0" applyNumberFormat="1" applyFont="1" applyFill="1"/>
    <xf numFmtId="4" fontId="22" fillId="17" borderId="0" xfId="0" applyNumberFormat="1" applyFont="1" applyFill="1" applyAlignment="1">
      <alignment wrapText="1"/>
    </xf>
    <xf numFmtId="4" fontId="29" fillId="0" borderId="0" xfId="0" applyNumberFormat="1" applyFont="1" applyAlignment="1">
      <alignment horizontal="justify" vertical="center" wrapText="1"/>
    </xf>
    <xf numFmtId="4" fontId="16" fillId="0" borderId="7" xfId="0" applyNumberFormat="1" applyFont="1" applyBorder="1" applyAlignment="1">
      <alignment wrapText="1"/>
    </xf>
    <xf numFmtId="4" fontId="22" fillId="0" borderId="8" xfId="0" applyNumberFormat="1" applyFont="1" applyBorder="1" applyAlignment="1">
      <alignment horizontal="center" vertical="center" wrapText="1"/>
    </xf>
    <xf numFmtId="4" fontId="16" fillId="0" borderId="9" xfId="0" applyNumberFormat="1" applyFont="1" applyBorder="1" applyAlignment="1">
      <alignment horizontal="center" vertical="center"/>
    </xf>
    <xf numFmtId="4" fontId="22" fillId="0" borderId="8" xfId="0" applyNumberFormat="1" applyFont="1" applyBorder="1" applyAlignment="1">
      <alignment horizontal="center" vertical="center"/>
    </xf>
    <xf numFmtId="4" fontId="23" fillId="0" borderId="7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" fontId="23" fillId="17" borderId="7" xfId="0" applyNumberFormat="1" applyFont="1" applyFill="1" applyBorder="1" applyAlignment="1">
      <alignment horizontal="center" vertical="center"/>
    </xf>
    <xf numFmtId="0" fontId="16" fillId="0" borderId="0" xfId="0" applyFont="1"/>
    <xf numFmtId="4" fontId="32" fillId="25" borderId="7" xfId="0" applyNumberFormat="1" applyFont="1" applyFill="1" applyBorder="1" applyAlignment="1">
      <alignment horizontal="center" vertical="center" wrapText="1"/>
    </xf>
    <xf numFmtId="4" fontId="32" fillId="25" borderId="10" xfId="0" applyNumberFormat="1" applyFont="1" applyFill="1" applyBorder="1" applyAlignment="1">
      <alignment vertical="center"/>
    </xf>
    <xf numFmtId="4" fontId="32" fillId="25" borderId="11" xfId="0" applyNumberFormat="1" applyFont="1" applyFill="1" applyBorder="1" applyAlignment="1">
      <alignment vertical="center"/>
    </xf>
    <xf numFmtId="4" fontId="32" fillId="25" borderId="7" xfId="0" applyNumberFormat="1" applyFont="1" applyFill="1" applyBorder="1" applyAlignment="1">
      <alignment horizontal="center" vertical="center"/>
    </xf>
    <xf numFmtId="4" fontId="16" fillId="25" borderId="7" xfId="0" applyNumberFormat="1" applyFont="1" applyFill="1" applyBorder="1" applyAlignment="1">
      <alignment horizontal="center" vertical="center" wrapText="1"/>
    </xf>
    <xf numFmtId="0" fontId="23" fillId="25" borderId="7" xfId="0" applyFont="1" applyFill="1" applyBorder="1" applyAlignment="1">
      <alignment horizontal="center" vertical="center"/>
    </xf>
    <xf numFmtId="0" fontId="23" fillId="25" borderId="7" xfId="0" applyFont="1" applyFill="1" applyBorder="1" applyAlignment="1">
      <alignment horizontal="center" vertical="center" wrapText="1"/>
    </xf>
    <xf numFmtId="0" fontId="33" fillId="25" borderId="7" xfId="0" applyFont="1" applyFill="1" applyBorder="1" applyAlignment="1">
      <alignment horizontal="center" vertical="center"/>
    </xf>
    <xf numFmtId="49" fontId="34" fillId="0" borderId="7" xfId="0" applyNumberFormat="1" applyFont="1" applyBorder="1" applyAlignment="1">
      <alignment horizontal="justify" vertical="center" wrapText="1"/>
    </xf>
    <xf numFmtId="49" fontId="34" fillId="0" borderId="7" xfId="0" applyNumberFormat="1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49" fontId="35" fillId="0" borderId="7" xfId="0" applyNumberFormat="1" applyFont="1" applyBorder="1" applyAlignment="1">
      <alignment horizontal="center" vertical="center"/>
    </xf>
    <xf numFmtId="49" fontId="35" fillId="0" borderId="7" xfId="0" applyNumberFormat="1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4" fontId="32" fillId="0" borderId="7" xfId="0" applyNumberFormat="1" applyFont="1" applyBorder="1" applyAlignment="1">
      <alignment horizontal="center" vertical="center"/>
    </xf>
    <xf numFmtId="4" fontId="37" fillId="0" borderId="7" xfId="0" applyNumberFormat="1" applyFont="1" applyBorder="1" applyAlignment="1">
      <alignment horizontal="center" vertical="center" wrapText="1"/>
    </xf>
    <xf numFmtId="4" fontId="38" fillId="0" borderId="7" xfId="0" applyNumberFormat="1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4" fontId="40" fillId="0" borderId="0" xfId="0" applyNumberFormat="1" applyFont="1" applyAlignment="1">
      <alignment wrapText="1"/>
    </xf>
    <xf numFmtId="0" fontId="35" fillId="0" borderId="7" xfId="0" applyFont="1" applyBorder="1" applyAlignment="1">
      <alignment horizontal="center" vertical="center" wrapText="1"/>
    </xf>
    <xf numFmtId="0" fontId="34" fillId="23" borderId="7" xfId="0" applyFont="1" applyFill="1" applyBorder="1" applyAlignment="1">
      <alignment horizontal="center" vertical="center"/>
    </xf>
    <xf numFmtId="4" fontId="38" fillId="0" borderId="7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36" fillId="0" borderId="7" xfId="0" applyFont="1" applyBorder="1" applyAlignment="1">
      <alignment horizontal="center" vertical="center"/>
    </xf>
    <xf numFmtId="4" fontId="31" fillId="0" borderId="7" xfId="0" applyNumberFormat="1" applyFont="1" applyBorder="1" applyAlignment="1">
      <alignment horizontal="center" vertical="center"/>
    </xf>
    <xf numFmtId="4" fontId="31" fillId="0" borderId="7" xfId="0" applyNumberFormat="1" applyFont="1" applyBorder="1" applyAlignment="1">
      <alignment horizontal="center" vertical="center" wrapText="1"/>
    </xf>
    <xf numFmtId="4" fontId="40" fillId="0" borderId="7" xfId="0" applyNumberFormat="1" applyFont="1" applyBorder="1" applyAlignment="1">
      <alignment horizontal="center" vertical="center" wrapText="1"/>
    </xf>
    <xf numFmtId="4" fontId="31" fillId="26" borderId="7" xfId="0" applyNumberFormat="1" applyFont="1" applyFill="1" applyBorder="1" applyAlignment="1">
      <alignment horizontal="center" vertical="center"/>
    </xf>
    <xf numFmtId="4" fontId="31" fillId="26" borderId="7" xfId="0" applyNumberFormat="1" applyFont="1" applyFill="1" applyBorder="1" applyAlignment="1">
      <alignment horizontal="center" vertical="center" wrapText="1"/>
    </xf>
    <xf numFmtId="49" fontId="39" fillId="23" borderId="7" xfId="0" applyNumberFormat="1" applyFont="1" applyFill="1" applyBorder="1" applyAlignment="1">
      <alignment horizontal="center" vertical="center"/>
    </xf>
    <xf numFmtId="0" fontId="42" fillId="0" borderId="7" xfId="0" applyFont="1" applyBorder="1" applyAlignment="1">
      <alignment horizontal="center" vertical="center" wrapText="1"/>
    </xf>
    <xf numFmtId="0" fontId="36" fillId="27" borderId="7" xfId="0" applyFont="1" applyFill="1" applyBorder="1" applyAlignment="1">
      <alignment horizontal="center" vertical="center" wrapText="1"/>
    </xf>
    <xf numFmtId="0" fontId="39" fillId="23" borderId="7" xfId="0" applyFont="1" applyFill="1" applyBorder="1" applyAlignment="1">
      <alignment horizontal="center" vertical="center" wrapText="1"/>
    </xf>
    <xf numFmtId="4" fontId="31" fillId="23" borderId="7" xfId="0" applyNumberFormat="1" applyFont="1" applyFill="1" applyBorder="1" applyAlignment="1">
      <alignment horizontal="center" vertical="center" wrapText="1"/>
    </xf>
    <xf numFmtId="0" fontId="43" fillId="27" borderId="7" xfId="0" applyFont="1" applyFill="1" applyBorder="1" applyAlignment="1">
      <alignment horizontal="center" vertical="center" wrapText="1"/>
    </xf>
    <xf numFmtId="4" fontId="40" fillId="27" borderId="7" xfId="0" applyNumberFormat="1" applyFont="1" applyFill="1" applyBorder="1" applyAlignment="1">
      <alignment horizontal="center" vertical="center" wrapText="1"/>
    </xf>
    <xf numFmtId="4" fontId="38" fillId="28" borderId="7" xfId="0" applyNumberFormat="1" applyFont="1" applyFill="1" applyBorder="1" applyAlignment="1">
      <alignment horizontal="center" vertical="center" wrapText="1"/>
    </xf>
    <xf numFmtId="4" fontId="40" fillId="0" borderId="7" xfId="0" applyNumberFormat="1" applyFont="1" applyBorder="1" applyAlignment="1">
      <alignment horizontal="center" wrapText="1"/>
    </xf>
    <xf numFmtId="0" fontId="44" fillId="23" borderId="7" xfId="0" applyFont="1" applyFill="1" applyBorder="1" applyAlignment="1">
      <alignment horizontal="center" vertical="center"/>
    </xf>
    <xf numFmtId="0" fontId="34" fillId="27" borderId="7" xfId="0" applyFont="1" applyFill="1" applyBorder="1" applyAlignment="1">
      <alignment horizontal="center" vertical="center" wrapText="1"/>
    </xf>
    <xf numFmtId="4" fontId="38" fillId="28" borderId="7" xfId="0" applyNumberFormat="1" applyFont="1" applyFill="1" applyBorder="1" applyAlignment="1">
      <alignment horizontal="center" vertical="center"/>
    </xf>
    <xf numFmtId="0" fontId="34" fillId="23" borderId="7" xfId="0" applyFont="1" applyFill="1" applyBorder="1" applyAlignment="1">
      <alignment horizontal="center" vertical="center" wrapText="1"/>
    </xf>
    <xf numFmtId="0" fontId="25" fillId="23" borderId="7" xfId="0" applyFont="1" applyFill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justify" vertical="center"/>
    </xf>
    <xf numFmtId="164" fontId="46" fillId="0" borderId="12" xfId="0" applyNumberFormat="1" applyFont="1" applyBorder="1" applyAlignment="1">
      <alignment horizontal="center" vertical="center"/>
    </xf>
    <xf numFmtId="0" fontId="46" fillId="0" borderId="12" xfId="0" applyFont="1" applyBorder="1" applyAlignment="1">
      <alignment horizontal="justify" vertical="center"/>
    </xf>
    <xf numFmtId="164" fontId="37" fillId="0" borderId="12" xfId="0" applyNumberFormat="1" applyFont="1" applyBorder="1" applyAlignment="1">
      <alignment horizontal="center" vertical="center"/>
    </xf>
    <xf numFmtId="164" fontId="47" fillId="28" borderId="12" xfId="0" applyNumberFormat="1" applyFont="1" applyFill="1" applyBorder="1" applyAlignment="1">
      <alignment horizontal="center" vertical="center"/>
    </xf>
    <xf numFmtId="4" fontId="31" fillId="28" borderId="7" xfId="0" applyNumberFormat="1" applyFont="1" applyFill="1" applyBorder="1" applyAlignment="1">
      <alignment horizontal="center" vertical="center"/>
    </xf>
    <xf numFmtId="4" fontId="31" fillId="28" borderId="7" xfId="0" applyNumberFormat="1" applyFont="1" applyFill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49" fontId="39" fillId="0" borderId="7" xfId="0" applyNumberFormat="1" applyFont="1" applyBorder="1" applyAlignment="1">
      <alignment horizontal="center" vertical="center" wrapText="1"/>
    </xf>
    <xf numFmtId="0" fontId="46" fillId="0" borderId="12" xfId="0" applyFont="1" applyBorder="1" applyAlignment="1">
      <alignment horizontal="justify"/>
    </xf>
    <xf numFmtId="49" fontId="39" fillId="0" borderId="7" xfId="0" applyNumberFormat="1" applyFont="1" applyBorder="1" applyAlignment="1">
      <alignment horizontal="center" vertical="center"/>
    </xf>
    <xf numFmtId="164" fontId="49" fillId="28" borderId="12" xfId="0" applyNumberFormat="1" applyFont="1" applyFill="1" applyBorder="1" applyAlignment="1">
      <alignment horizontal="center" vertical="center"/>
    </xf>
    <xf numFmtId="4" fontId="47" fillId="28" borderId="7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0" fillId="0" borderId="12" xfId="0" applyFont="1" applyBorder="1" applyAlignment="1">
      <alignment vertical="center" wrapText="1"/>
    </xf>
    <xf numFmtId="164" fontId="46" fillId="0" borderId="1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2" xfId="0" applyFont="1" applyBorder="1" applyAlignment="1">
      <alignment horizontal="justify" vertical="center"/>
    </xf>
    <xf numFmtId="4" fontId="47" fillId="0" borderId="7" xfId="0" applyNumberFormat="1" applyFont="1" applyBorder="1" applyAlignment="1">
      <alignment horizontal="center" vertical="center" wrapText="1"/>
    </xf>
    <xf numFmtId="0" fontId="34" fillId="0" borderId="7" xfId="0" applyFont="1" applyBorder="1" applyAlignment="1">
      <alignment horizontal="justify" vertical="center"/>
    </xf>
    <xf numFmtId="4" fontId="51" fillId="0" borderId="7" xfId="0" applyNumberFormat="1" applyFont="1" applyBorder="1" applyAlignment="1">
      <alignment horizontal="center" vertical="center" wrapText="1"/>
    </xf>
    <xf numFmtId="4" fontId="22" fillId="17" borderId="0" xfId="0" applyNumberFormat="1" applyFont="1" applyFill="1" applyAlignment="1">
      <alignment horizontal="left" vertical="top" wrapText="1"/>
    </xf>
    <xf numFmtId="4" fontId="52" fillId="0" borderId="0" xfId="0" applyNumberFormat="1" applyFont="1" applyAlignment="1">
      <alignment wrapText="1"/>
    </xf>
    <xf numFmtId="4" fontId="16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/>
    </xf>
    <xf numFmtId="4" fontId="16" fillId="0" borderId="7" xfId="0" applyNumberFormat="1" applyFont="1" applyBorder="1" applyAlignment="1">
      <alignment horizontal="center" vertical="center" wrapText="1"/>
    </xf>
    <xf numFmtId="4" fontId="32" fillId="0" borderId="7" xfId="0" applyNumberFormat="1" applyFont="1" applyBorder="1" applyAlignment="1">
      <alignment horizontal="center" vertical="center" wrapText="1"/>
    </xf>
    <xf numFmtId="3" fontId="16" fillId="0" borderId="7" xfId="0" applyNumberFormat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3" fillId="23" borderId="7" xfId="0" applyFont="1" applyFill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6" fillId="0" borderId="12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4" fontId="22" fillId="28" borderId="7" xfId="0" applyNumberFormat="1" applyFont="1" applyFill="1" applyBorder="1" applyAlignment="1">
      <alignment horizontal="center" vertical="center" wrapText="1"/>
    </xf>
    <xf numFmtId="164" fontId="46" fillId="28" borderId="12" xfId="0" applyNumberFormat="1" applyFont="1" applyFill="1" applyBorder="1" applyAlignment="1">
      <alignment horizontal="center" vertical="center"/>
    </xf>
    <xf numFmtId="4" fontId="22" fillId="17" borderId="0" xfId="0" applyNumberFormat="1" applyFont="1" applyFill="1" applyAlignment="1">
      <alignment horizontal="center" vertical="center" wrapText="1"/>
    </xf>
    <xf numFmtId="4" fontId="32" fillId="23" borderId="0" xfId="0" applyNumberFormat="1" applyFont="1" applyFill="1" applyAlignment="1">
      <alignment horizontal="center" vertical="center" wrapText="1"/>
    </xf>
    <xf numFmtId="0" fontId="33" fillId="23" borderId="0" xfId="0" applyFont="1" applyFill="1" applyAlignment="1">
      <alignment horizontal="center" vertical="center"/>
    </xf>
    <xf numFmtId="0" fontId="23" fillId="0" borderId="7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49" fontId="16" fillId="0" borderId="7" xfId="0" applyNumberFormat="1" applyFont="1" applyBorder="1" applyAlignment="1">
      <alignment horizontal="center" vertical="center" wrapText="1"/>
    </xf>
    <xf numFmtId="4" fontId="16" fillId="0" borderId="9" xfId="0" applyNumberFormat="1" applyFont="1" applyBorder="1" applyAlignment="1">
      <alignment wrapText="1"/>
    </xf>
    <xf numFmtId="0" fontId="34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49" fontId="34" fillId="0" borderId="9" xfId="0" applyNumberFormat="1" applyFont="1" applyBorder="1" applyAlignment="1">
      <alignment horizontal="justify" vertical="center" wrapText="1"/>
    </xf>
    <xf numFmtId="0" fontId="34" fillId="0" borderId="13" xfId="0" applyFont="1" applyBorder="1" applyAlignment="1">
      <alignment horizontal="center" vertical="center"/>
    </xf>
    <xf numFmtId="0" fontId="48" fillId="0" borderId="13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49" fontId="35" fillId="0" borderId="9" xfId="0" applyNumberFormat="1" applyFont="1" applyBorder="1" applyAlignment="1">
      <alignment horizontal="center" vertical="center"/>
    </xf>
    <xf numFmtId="49" fontId="39" fillId="0" borderId="9" xfId="0" applyNumberFormat="1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4" fillId="23" borderId="9" xfId="0" applyFont="1" applyFill="1" applyBorder="1" applyAlignment="1">
      <alignment horizontal="center" vertical="center" wrapText="1"/>
    </xf>
    <xf numFmtId="164" fontId="49" fillId="28" borderId="13" xfId="0" applyNumberFormat="1" applyFont="1" applyFill="1" applyBorder="1" applyAlignment="1">
      <alignment horizontal="center" vertical="center"/>
    </xf>
    <xf numFmtId="4" fontId="31" fillId="28" borderId="9" xfId="0" applyNumberFormat="1" applyFont="1" applyFill="1" applyBorder="1" applyAlignment="1">
      <alignment horizontal="center" vertical="center"/>
    </xf>
    <xf numFmtId="4" fontId="47" fillId="28" borderId="9" xfId="0" applyNumberFormat="1" applyFont="1" applyFill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4" fontId="40" fillId="0" borderId="9" xfId="0" applyNumberFormat="1" applyFont="1" applyBorder="1" applyAlignment="1">
      <alignment horizontal="center" vertical="center" wrapText="1"/>
    </xf>
    <xf numFmtId="4" fontId="38" fillId="0" borderId="9" xfId="0" applyNumberFormat="1" applyFont="1" applyBorder="1" applyAlignment="1">
      <alignment horizontal="center" vertical="center"/>
    </xf>
    <xf numFmtId="4" fontId="40" fillId="0" borderId="9" xfId="0" applyNumberFormat="1" applyFont="1" applyBorder="1" applyAlignment="1">
      <alignment horizontal="center" wrapText="1"/>
    </xf>
    <xf numFmtId="0" fontId="48" fillId="0" borderId="7" xfId="0" applyFont="1" applyBorder="1" applyAlignment="1">
      <alignment horizontal="center" vertical="center" wrapText="1"/>
    </xf>
    <xf numFmtId="164" fontId="49" fillId="28" borderId="7" xfId="0" applyNumberFormat="1" applyFont="1" applyFill="1" applyBorder="1" applyAlignment="1">
      <alignment horizontal="center" vertical="center"/>
    </xf>
    <xf numFmtId="0" fontId="48" fillId="0" borderId="9" xfId="0" applyFont="1" applyBorder="1" applyAlignment="1">
      <alignment horizontal="center" vertical="center" wrapText="1"/>
    </xf>
    <xf numFmtId="4" fontId="16" fillId="0" borderId="9" xfId="0" applyNumberFormat="1" applyFont="1" applyBorder="1" applyAlignment="1">
      <alignment horizontal="center" vertical="center" wrapText="1"/>
    </xf>
    <xf numFmtId="3" fontId="16" fillId="0" borderId="9" xfId="0" applyNumberFormat="1" applyFont="1" applyBorder="1" applyAlignment="1">
      <alignment horizontal="center" vertical="center" wrapText="1"/>
    </xf>
    <xf numFmtId="0" fontId="55" fillId="0" borderId="7" xfId="0" applyFont="1" applyBorder="1" applyAlignment="1">
      <alignment vertical="center" wrapText="1"/>
    </xf>
    <xf numFmtId="164" fontId="46" fillId="0" borderId="7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56" fillId="28" borderId="9" xfId="0" applyNumberFormat="1" applyFont="1" applyFill="1" applyBorder="1" applyAlignment="1">
      <alignment horizontal="center" vertical="center"/>
    </xf>
    <xf numFmtId="4" fontId="49" fillId="28" borderId="9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Alignment="1">
      <alignment horizontal="left" vertical="center"/>
    </xf>
    <xf numFmtId="4" fontId="16" fillId="0" borderId="0" xfId="0" applyNumberFormat="1" applyFont="1" applyAlignment="1">
      <alignment horizontal="left" wrapText="1"/>
    </xf>
    <xf numFmtId="0" fontId="17" fillId="0" borderId="0" xfId="0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4" fontId="16" fillId="0" borderId="7" xfId="0" applyNumberFormat="1" applyFont="1" applyBorder="1" applyAlignment="1">
      <alignment wrapText="1"/>
    </xf>
    <xf numFmtId="4" fontId="30" fillId="0" borderId="7" xfId="0" applyNumberFormat="1" applyFont="1" applyBorder="1" applyAlignment="1">
      <alignment horizontal="left" wrapText="1"/>
    </xf>
    <xf numFmtId="4" fontId="22" fillId="17" borderId="7" xfId="0" applyNumberFormat="1" applyFont="1" applyFill="1" applyBorder="1" applyAlignment="1">
      <alignment horizontal="left" wrapText="1"/>
    </xf>
    <xf numFmtId="4" fontId="16" fillId="0" borderId="0" xfId="0" applyNumberFormat="1" applyFont="1" applyAlignment="1">
      <alignment horizontal="left" vertical="center"/>
    </xf>
    <xf numFmtId="4" fontId="16" fillId="0" borderId="0" xfId="0" applyNumberFormat="1" applyFont="1" applyAlignment="1">
      <alignment horizontal="left" vertical="center" wrapText="1"/>
    </xf>
    <xf numFmtId="4" fontId="16" fillId="0" borderId="0" xfId="0" applyNumberFormat="1" applyFont="1" applyAlignment="1">
      <alignment horizontal="left"/>
    </xf>
    <xf numFmtId="4" fontId="22" fillId="0" borderId="7" xfId="0" applyNumberFormat="1" applyFont="1" applyBorder="1" applyAlignment="1">
      <alignment horizontal="center" vertical="center" wrapText="1"/>
    </xf>
    <xf numFmtId="4" fontId="22" fillId="0" borderId="7" xfId="0" applyNumberFormat="1" applyFont="1" applyBorder="1" applyAlignment="1">
      <alignment horizontal="center" vertical="center"/>
    </xf>
    <xf numFmtId="49" fontId="22" fillId="0" borderId="7" xfId="0" applyNumberFormat="1" applyFont="1" applyBorder="1" applyAlignment="1">
      <alignment horizontal="center" vertical="center" wrapText="1"/>
    </xf>
    <xf numFmtId="4" fontId="20" fillId="0" borderId="0" xfId="0" applyNumberFormat="1" applyFont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4" fontId="28" fillId="0" borderId="0" xfId="0" applyNumberFormat="1" applyFont="1" applyAlignment="1">
      <alignment horizontal="center" vertical="center"/>
    </xf>
    <xf numFmtId="4" fontId="22" fillId="17" borderId="0" xfId="0" applyNumberFormat="1" applyFont="1" applyFill="1" applyAlignment="1">
      <alignment horizontal="left" wrapText="1"/>
    </xf>
    <xf numFmtId="4" fontId="16" fillId="0" borderId="0" xfId="0" applyNumberFormat="1" applyFont="1" applyAlignment="1">
      <alignment wrapText="1"/>
    </xf>
    <xf numFmtId="4" fontId="23" fillId="0" borderId="0" xfId="0" applyNumberFormat="1" applyFont="1" applyAlignment="1">
      <alignment horizontal="left" vertical="center"/>
    </xf>
    <xf numFmtId="4" fontId="16" fillId="0" borderId="0" xfId="0" applyNumberFormat="1" applyFont="1" applyAlignment="1">
      <alignment vertical="center" wrapText="1"/>
    </xf>
    <xf numFmtId="4" fontId="22" fillId="0" borderId="8" xfId="0" applyNumberFormat="1" applyFont="1" applyBorder="1" applyAlignment="1">
      <alignment horizontal="center" vertical="center" wrapText="1"/>
    </xf>
    <xf numFmtId="4" fontId="16" fillId="0" borderId="0" xfId="0" applyNumberFormat="1" applyFont="1" applyAlignment="1">
      <alignment horizontal="left" vertical="top" wrapText="1"/>
    </xf>
    <xf numFmtId="0" fontId="36" fillId="0" borderId="7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4" fontId="26" fillId="0" borderId="7" xfId="0" applyNumberFormat="1" applyFont="1" applyBorder="1" applyAlignment="1">
      <alignment horizontal="left" vertical="center"/>
    </xf>
    <xf numFmtId="4" fontId="31" fillId="25" borderId="7" xfId="0" applyNumberFormat="1" applyFont="1" applyFill="1" applyBorder="1" applyAlignment="1">
      <alignment horizontal="center" vertical="center"/>
    </xf>
    <xf numFmtId="4" fontId="22" fillId="25" borderId="7" xfId="0" applyNumberFormat="1" applyFont="1" applyFill="1" applyBorder="1" applyAlignment="1">
      <alignment horizontal="center" vertical="center" wrapText="1"/>
    </xf>
    <xf numFmtId="4" fontId="16" fillId="25" borderId="7" xfId="0" applyNumberFormat="1" applyFont="1" applyFill="1" applyBorder="1" applyAlignment="1">
      <alignment horizontal="center" vertical="center"/>
    </xf>
    <xf numFmtId="4" fontId="32" fillId="25" borderId="7" xfId="0" applyNumberFormat="1" applyFont="1" applyFill="1" applyBorder="1" applyAlignment="1">
      <alignment horizontal="center" vertical="center" wrapText="1"/>
    </xf>
    <xf numFmtId="4" fontId="22" fillId="25" borderId="7" xfId="0" applyNumberFormat="1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4" fontId="16" fillId="0" borderId="0" xfId="0" applyNumberFormat="1" applyFont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</cellXfs>
  <cellStyles count="38">
    <cellStyle name="20% - Colore 1" xfId="1" xr:uid="{00000000-0005-0000-0000-000006000000}"/>
    <cellStyle name="20% - Colore 2" xfId="2" xr:uid="{00000000-0005-0000-0000-000007000000}"/>
    <cellStyle name="20% - Colore 3" xfId="3" xr:uid="{00000000-0005-0000-0000-000008000000}"/>
    <cellStyle name="20% - Colore 4" xfId="4" xr:uid="{00000000-0005-0000-0000-000009000000}"/>
    <cellStyle name="20% - Colore 5" xfId="5" xr:uid="{00000000-0005-0000-0000-00000A000000}"/>
    <cellStyle name="20% - Colore 6" xfId="6" xr:uid="{00000000-0005-0000-0000-00000B000000}"/>
    <cellStyle name="40% - Colore 1" xfId="7" xr:uid="{00000000-0005-0000-0000-00000C000000}"/>
    <cellStyle name="40% - Colore 2" xfId="8" xr:uid="{00000000-0005-0000-0000-00000D000000}"/>
    <cellStyle name="40% - Colore 3" xfId="9" xr:uid="{00000000-0005-0000-0000-00000E000000}"/>
    <cellStyle name="40% - Colore 4" xfId="10" xr:uid="{00000000-0005-0000-0000-00000F000000}"/>
    <cellStyle name="40% - Colore 5" xfId="11" xr:uid="{00000000-0005-0000-0000-000010000000}"/>
    <cellStyle name="40% - Colore 6" xfId="12" xr:uid="{00000000-0005-0000-0000-000011000000}"/>
    <cellStyle name="60% - Colore 1" xfId="13" xr:uid="{00000000-0005-0000-0000-000012000000}"/>
    <cellStyle name="60% - Colore 2" xfId="14" xr:uid="{00000000-0005-0000-0000-000013000000}"/>
    <cellStyle name="60% - Colore 3" xfId="15" xr:uid="{00000000-0005-0000-0000-000014000000}"/>
    <cellStyle name="60% - Colore 4" xfId="16" xr:uid="{00000000-0005-0000-0000-000015000000}"/>
    <cellStyle name="60% - Colore 5" xfId="17" xr:uid="{00000000-0005-0000-0000-000016000000}"/>
    <cellStyle name="60% - Colore 6" xfId="18" xr:uid="{00000000-0005-0000-0000-000017000000}"/>
    <cellStyle name="Calcolo" xfId="19" xr:uid="{00000000-0005-0000-0000-000018000000}"/>
    <cellStyle name="Cella collegata" xfId="20" xr:uid="{00000000-0005-0000-0000-000019000000}"/>
    <cellStyle name="Cella da controllare" xfId="21" xr:uid="{00000000-0005-0000-0000-00001A000000}"/>
    <cellStyle name="Colore 1" xfId="22" xr:uid="{00000000-0005-0000-0000-00001B000000}"/>
    <cellStyle name="Colore 2" xfId="23" xr:uid="{00000000-0005-0000-0000-00001C000000}"/>
    <cellStyle name="Colore 3" xfId="24" xr:uid="{00000000-0005-0000-0000-00001D000000}"/>
    <cellStyle name="Colore 4" xfId="25" xr:uid="{00000000-0005-0000-0000-00001E000000}"/>
    <cellStyle name="Colore 5" xfId="26" xr:uid="{00000000-0005-0000-0000-00001F000000}"/>
    <cellStyle name="Colore 6" xfId="27" xr:uid="{00000000-0005-0000-0000-000020000000}"/>
    <cellStyle name="Input" xfId="28" xr:uid="{00000000-0005-0000-0000-000021000000}"/>
    <cellStyle name="Neutrale" xfId="29" xr:uid="{00000000-0005-0000-0000-000022000000}"/>
    <cellStyle name="Normale" xfId="0" builtinId="0"/>
    <cellStyle name="Output" xfId="30" xr:uid="{00000000-0005-0000-0000-000023000000}"/>
    <cellStyle name="Testo avviso" xfId="31" xr:uid="{00000000-0005-0000-0000-000024000000}"/>
    <cellStyle name="Testo descrittivo" xfId="32" xr:uid="{00000000-0005-0000-0000-000025000000}"/>
    <cellStyle name="Titolo 3" xfId="33" xr:uid="{00000000-0005-0000-0000-000026000000}"/>
    <cellStyle name="Titolo 4" xfId="34" xr:uid="{00000000-0005-0000-0000-000027000000}"/>
    <cellStyle name="Totale" xfId="35" xr:uid="{00000000-0005-0000-0000-000028000000}"/>
    <cellStyle name="Valore non valido" xfId="36" xr:uid="{00000000-0005-0000-0000-000029000000}"/>
    <cellStyle name="Valore valido" xfId="37" xr:uid="{00000000-0005-0000-0000-00002A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B2B2B2"/>
      <rgbColor rgb="FFFF4000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CCCCC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32"/>
  <sheetViews>
    <sheetView topLeftCell="A3" zoomScale="75" zoomScaleNormal="75" workbookViewId="0">
      <selection activeCell="C18" sqref="C18"/>
    </sheetView>
  </sheetViews>
  <sheetFormatPr defaultColWidth="9" defaultRowHeight="12.75"/>
  <cols>
    <col min="1" max="1" width="73" style="5" customWidth="1"/>
    <col min="2" max="4" width="15.42578125" style="5" customWidth="1"/>
    <col min="5" max="5" width="23.5703125" style="5" customWidth="1"/>
    <col min="6" max="6" width="22.7109375" style="5" customWidth="1"/>
    <col min="7" max="7" width="16.85546875" style="5" customWidth="1"/>
    <col min="8" max="1024" width="9" style="5"/>
  </cols>
  <sheetData>
    <row r="1" spans="1:7" ht="48" customHeight="1">
      <c r="A1" s="158" t="s">
        <v>0</v>
      </c>
      <c r="B1" s="158"/>
      <c r="C1" s="158"/>
      <c r="D1" s="158"/>
      <c r="E1" s="158"/>
    </row>
    <row r="2" spans="1:7" ht="18.75">
      <c r="A2" s="159" t="s">
        <v>1</v>
      </c>
      <c r="B2" s="159"/>
      <c r="C2" s="159"/>
      <c r="D2" s="159"/>
      <c r="E2" s="159"/>
    </row>
    <row r="3" spans="1:7" ht="15.75">
      <c r="A3" s="160"/>
      <c r="B3" s="160"/>
      <c r="C3" s="160"/>
      <c r="D3" s="160"/>
      <c r="E3" s="160"/>
    </row>
    <row r="4" spans="1:7" ht="18">
      <c r="A4" s="161" t="s">
        <v>2</v>
      </c>
      <c r="B4" s="161"/>
      <c r="C4" s="161"/>
      <c r="D4" s="161"/>
      <c r="E4" s="161"/>
    </row>
    <row r="6" spans="1:7">
      <c r="A6" s="162" t="s">
        <v>3</v>
      </c>
      <c r="B6" s="162" t="s">
        <v>4</v>
      </c>
      <c r="C6" s="162"/>
      <c r="D6" s="162"/>
      <c r="E6" s="162"/>
    </row>
    <row r="7" spans="1:7">
      <c r="A7" s="162"/>
      <c r="B7" s="162" t="s">
        <v>5</v>
      </c>
      <c r="C7" s="162"/>
      <c r="D7" s="162"/>
      <c r="E7" s="162" t="s">
        <v>6</v>
      </c>
    </row>
    <row r="8" spans="1:7">
      <c r="A8" s="162"/>
      <c r="B8" s="6" t="s">
        <v>7</v>
      </c>
      <c r="C8" s="6" t="s">
        <v>8</v>
      </c>
      <c r="D8" s="6" t="s">
        <v>9</v>
      </c>
      <c r="E8" s="162"/>
    </row>
    <row r="9" spans="1:7" ht="28.5" customHeight="1">
      <c r="A9" s="7" t="s">
        <v>10</v>
      </c>
      <c r="B9" s="8">
        <v>11320501.73</v>
      </c>
      <c r="C9" s="8">
        <f>+'Scheda D'!Q28+'Scheda D'!Q29</f>
        <v>1240000</v>
      </c>
      <c r="D9" s="8">
        <f>+'Scheda D'!R28+'Scheda D'!R29</f>
        <v>155000</v>
      </c>
      <c r="E9" s="8">
        <f>(B9+C9+D9)</f>
        <v>12715501.73</v>
      </c>
      <c r="F9" s="9"/>
    </row>
    <row r="10" spans="1:7" ht="25.5" customHeight="1">
      <c r="A10" s="7" t="s">
        <v>11</v>
      </c>
      <c r="B10" s="8">
        <v>0</v>
      </c>
      <c r="C10" s="10">
        <v>0</v>
      </c>
      <c r="D10" s="8">
        <v>0</v>
      </c>
      <c r="E10" s="8">
        <f>B10+C10+D10</f>
        <v>0</v>
      </c>
    </row>
    <row r="11" spans="1:7" ht="27" customHeight="1">
      <c r="A11" s="7" t="s">
        <v>12</v>
      </c>
      <c r="B11" s="8">
        <v>0</v>
      </c>
      <c r="C11" s="8">
        <v>0</v>
      </c>
      <c r="D11" s="8">
        <v>0</v>
      </c>
      <c r="E11" s="8">
        <f>B11+C11+D11</f>
        <v>0</v>
      </c>
    </row>
    <row r="12" spans="1:7" ht="25.5" customHeight="1">
      <c r="A12" s="7" t="s">
        <v>13</v>
      </c>
      <c r="B12" s="8">
        <v>1301178.82</v>
      </c>
      <c r="C12" s="8">
        <v>0</v>
      </c>
      <c r="D12" s="8">
        <v>0</v>
      </c>
      <c r="E12" s="8">
        <f>+B12+C12+D12</f>
        <v>1301178.82</v>
      </c>
      <c r="G12" s="11"/>
    </row>
    <row r="13" spans="1:7" ht="38.25">
      <c r="A13" s="12" t="s">
        <v>14</v>
      </c>
      <c r="B13" s="8">
        <v>0</v>
      </c>
      <c r="C13" s="8">
        <v>0</v>
      </c>
      <c r="D13" s="8">
        <v>0</v>
      </c>
      <c r="E13" s="8">
        <f>B13+C13+D13</f>
        <v>0</v>
      </c>
    </row>
    <row r="14" spans="1:7" ht="33" customHeight="1">
      <c r="A14" s="12" t="s">
        <v>15</v>
      </c>
      <c r="B14" s="8">
        <v>0</v>
      </c>
      <c r="C14" s="8">
        <v>0</v>
      </c>
      <c r="D14" s="8">
        <v>0</v>
      </c>
      <c r="E14" s="8">
        <f>B14+C14+D14</f>
        <v>0</v>
      </c>
    </row>
    <row r="15" spans="1:7" ht="31.5" customHeight="1">
      <c r="A15" s="7" t="s">
        <v>16</v>
      </c>
      <c r="B15" s="8">
        <v>0</v>
      </c>
      <c r="C15" s="8">
        <v>0</v>
      </c>
      <c r="D15" s="8">
        <v>0</v>
      </c>
      <c r="E15" s="8">
        <f>B15+C15+D15</f>
        <v>0</v>
      </c>
    </row>
    <row r="16" spans="1:7" ht="29.25" customHeight="1">
      <c r="A16" s="13" t="s">
        <v>17</v>
      </c>
      <c r="B16" s="8">
        <f>SUM(B9:B15)</f>
        <v>12621680.550000001</v>
      </c>
      <c r="C16" s="8">
        <f>SUM(C9:C15)</f>
        <v>1240000</v>
      </c>
      <c r="D16" s="8">
        <f>SUM(D9:D15)</f>
        <v>155000</v>
      </c>
      <c r="E16" s="8">
        <f>SUM(E9:E15)</f>
        <v>14016680.550000001</v>
      </c>
    </row>
    <row r="19" spans="1:5">
      <c r="A19" s="156"/>
      <c r="B19" s="156"/>
      <c r="C19" s="156"/>
      <c r="D19" s="156"/>
      <c r="E19" s="156"/>
    </row>
    <row r="21" spans="1:5">
      <c r="C21" s="14"/>
      <c r="D21" s="15" t="s">
        <v>18</v>
      </c>
      <c r="E21" s="14"/>
    </row>
    <row r="22" spans="1:5">
      <c r="D22" s="16" t="s">
        <v>19</v>
      </c>
    </row>
    <row r="23" spans="1:5">
      <c r="A23" s="17" t="s">
        <v>20</v>
      </c>
    </row>
    <row r="24" spans="1:5" ht="38.25" customHeight="1">
      <c r="A24" s="157" t="s">
        <v>21</v>
      </c>
      <c r="B24" s="157"/>
      <c r="C24" s="157"/>
      <c r="D24" s="157"/>
    </row>
    <row r="32" spans="1:5">
      <c r="A32" s="5" t="s">
        <v>22</v>
      </c>
    </row>
  </sheetData>
  <mergeCells count="10">
    <mergeCell ref="A19:E19"/>
    <mergeCell ref="A24:D24"/>
    <mergeCell ref="A1:E1"/>
    <mergeCell ref="A2:E2"/>
    <mergeCell ref="A3:E3"/>
    <mergeCell ref="A4:E4"/>
    <mergeCell ref="A6:A8"/>
    <mergeCell ref="B6:E6"/>
    <mergeCell ref="B7:D7"/>
    <mergeCell ref="E7:E8"/>
  </mergeCells>
  <printOptions horizontalCentered="1" gridLines="1"/>
  <pageMargins left="0.39374999999999999" right="0.39374999999999999" top="0.39374999999999999" bottom="0.39374999999999999" header="0.511811023622047" footer="0.511811023622047"/>
  <pageSetup paperSize="9" orientation="landscape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69"/>
  <sheetViews>
    <sheetView zoomScale="75" zoomScaleNormal="75" workbookViewId="0">
      <selection activeCell="P22" sqref="P22"/>
    </sheetView>
  </sheetViews>
  <sheetFormatPr defaultColWidth="9" defaultRowHeight="12.75"/>
  <cols>
    <col min="1" max="1" width="20.7109375" style="5" customWidth="1"/>
    <col min="2" max="2" width="12.5703125" style="5" customWidth="1"/>
    <col min="3" max="4" width="50.42578125" style="5" customWidth="1"/>
    <col min="5" max="6" width="13.28515625" style="5" customWidth="1"/>
    <col min="7" max="7" width="15.42578125" style="5" customWidth="1"/>
    <col min="8" max="8" width="15.28515625" style="5" customWidth="1"/>
    <col min="9" max="9" width="17.5703125" style="5" customWidth="1"/>
    <col min="10" max="10" width="13.28515625" style="5" customWidth="1"/>
    <col min="11" max="11" width="15.28515625" style="5" customWidth="1"/>
    <col min="12" max="12" width="14.140625" style="5" customWidth="1"/>
    <col min="13" max="13" width="14.85546875" style="5" customWidth="1"/>
    <col min="14" max="14" width="13.85546875" style="5" customWidth="1"/>
    <col min="15" max="15" width="16.140625" style="5" customWidth="1"/>
    <col min="16" max="16" width="14.28515625" style="5" customWidth="1"/>
    <col min="17" max="17" width="20.5703125" style="5" customWidth="1"/>
    <col min="18" max="18" width="13" style="5" customWidth="1"/>
    <col min="19" max="19" width="14.5703125" style="5" customWidth="1"/>
    <col min="20" max="1024" width="9" style="5"/>
  </cols>
  <sheetData>
    <row r="1" spans="1:19" ht="18.75" customHeight="1">
      <c r="A1" s="159" t="s">
        <v>23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8.75">
      <c r="A2" s="159" t="s">
        <v>24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.75">
      <c r="A3" s="172"/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</row>
    <row r="4" spans="1:19" ht="18">
      <c r="A4" s="173" t="s">
        <v>25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</row>
    <row r="5" spans="1:19" ht="15.75" customHeight="1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4"/>
    </row>
    <row r="8" spans="1:19">
      <c r="A8" s="170" t="s">
        <v>26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</row>
    <row r="9" spans="1:19" ht="87" customHeight="1">
      <c r="A9" s="169" t="s">
        <v>27</v>
      </c>
      <c r="B9" s="169" t="s">
        <v>28</v>
      </c>
      <c r="C9" s="169" t="s">
        <v>29</v>
      </c>
      <c r="D9" s="169" t="s">
        <v>30</v>
      </c>
      <c r="E9" s="169" t="s">
        <v>31</v>
      </c>
      <c r="F9" s="169" t="s">
        <v>32</v>
      </c>
      <c r="G9" s="169" t="s">
        <v>33</v>
      </c>
      <c r="H9" s="169" t="s">
        <v>34</v>
      </c>
      <c r="I9" s="169" t="s">
        <v>35</v>
      </c>
      <c r="J9" s="169" t="s">
        <v>36</v>
      </c>
      <c r="K9" s="169" t="s">
        <v>37</v>
      </c>
      <c r="L9" s="169" t="s">
        <v>38</v>
      </c>
      <c r="M9" s="169" t="s">
        <v>39</v>
      </c>
      <c r="N9" s="171" t="s">
        <v>40</v>
      </c>
      <c r="O9" s="169" t="s">
        <v>41</v>
      </c>
      <c r="P9" s="169" t="s">
        <v>42</v>
      </c>
      <c r="Q9" s="169" t="s">
        <v>43</v>
      </c>
      <c r="R9" s="169" t="s">
        <v>44</v>
      </c>
      <c r="S9" s="169" t="s">
        <v>45</v>
      </c>
    </row>
    <row r="10" spans="1:19" ht="75.75" customHeight="1">
      <c r="A10" s="169"/>
      <c r="B10" s="16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71"/>
      <c r="O10" s="169"/>
      <c r="P10" s="169"/>
      <c r="Q10" s="169"/>
      <c r="R10" s="169"/>
      <c r="S10" s="169"/>
    </row>
    <row r="11" spans="1:19" ht="28.5" customHeight="1">
      <c r="A11" s="18" t="s">
        <v>46</v>
      </c>
      <c r="B11" s="18" t="s">
        <v>46</v>
      </c>
      <c r="C11" s="18" t="s">
        <v>47</v>
      </c>
      <c r="D11" s="18" t="s">
        <v>48</v>
      </c>
      <c r="E11" s="18" t="s">
        <v>49</v>
      </c>
      <c r="F11" s="18" t="s">
        <v>50</v>
      </c>
      <c r="G11" s="18" t="s">
        <v>51</v>
      </c>
      <c r="H11" s="18" t="s">
        <v>51</v>
      </c>
      <c r="I11" s="18" t="s">
        <v>51</v>
      </c>
      <c r="J11" s="18" t="s">
        <v>51</v>
      </c>
      <c r="K11" s="18" t="s">
        <v>52</v>
      </c>
      <c r="L11" s="18" t="s">
        <v>53</v>
      </c>
      <c r="M11" s="18" t="s">
        <v>54</v>
      </c>
      <c r="N11" s="18" t="s">
        <v>55</v>
      </c>
      <c r="O11" s="18" t="s">
        <v>54</v>
      </c>
      <c r="P11" s="18" t="s">
        <v>56</v>
      </c>
      <c r="Q11" s="18" t="s">
        <v>54</v>
      </c>
      <c r="R11" s="18" t="s">
        <v>54</v>
      </c>
      <c r="S11" s="18" t="s">
        <v>54</v>
      </c>
    </row>
    <row r="12" spans="1:19" ht="28.5" customHeight="1">
      <c r="A12" s="18" t="s">
        <v>57</v>
      </c>
      <c r="B12" s="18"/>
      <c r="C12" s="18" t="s">
        <v>58</v>
      </c>
      <c r="D12" s="19" t="s">
        <v>59</v>
      </c>
      <c r="E12" s="18" t="s">
        <v>60</v>
      </c>
      <c r="F12" s="18">
        <v>2009</v>
      </c>
      <c r="G12" s="20">
        <v>2680000</v>
      </c>
      <c r="H12" s="21">
        <v>0</v>
      </c>
      <c r="I12" s="20">
        <v>3000000</v>
      </c>
      <c r="J12" s="18">
        <v>0</v>
      </c>
      <c r="K12" s="18">
        <v>0</v>
      </c>
      <c r="L12" s="19" t="s">
        <v>61</v>
      </c>
      <c r="M12" s="18" t="s">
        <v>62</v>
      </c>
      <c r="N12" s="18" t="s">
        <v>63</v>
      </c>
      <c r="O12" s="18" t="s">
        <v>62</v>
      </c>
      <c r="P12" s="18" t="s">
        <v>64</v>
      </c>
      <c r="Q12" s="18" t="s">
        <v>62</v>
      </c>
      <c r="R12" s="18" t="s">
        <v>62</v>
      </c>
      <c r="S12" s="18" t="s">
        <v>62</v>
      </c>
    </row>
    <row r="13" spans="1:19" ht="28.5" customHeight="1">
      <c r="A13" s="19" t="s">
        <v>65</v>
      </c>
      <c r="B13" s="18"/>
      <c r="C13" s="18" t="s">
        <v>66</v>
      </c>
      <c r="D13" s="19" t="s">
        <v>59</v>
      </c>
      <c r="E13" s="18" t="s">
        <v>67</v>
      </c>
      <c r="F13" s="19" t="s">
        <v>65</v>
      </c>
      <c r="G13" s="19" t="s">
        <v>65</v>
      </c>
      <c r="H13" s="18" t="s">
        <v>68</v>
      </c>
      <c r="I13" s="20">
        <v>10000000</v>
      </c>
      <c r="J13" s="18"/>
      <c r="K13" s="18" t="s">
        <v>68</v>
      </c>
      <c r="L13" s="19" t="s">
        <v>69</v>
      </c>
      <c r="M13" s="18" t="s">
        <v>70</v>
      </c>
      <c r="N13" s="19" t="s">
        <v>71</v>
      </c>
      <c r="O13" s="18" t="s">
        <v>62</v>
      </c>
      <c r="P13" s="19" t="s">
        <v>72</v>
      </c>
      <c r="Q13" s="18" t="s">
        <v>62</v>
      </c>
      <c r="R13" s="18" t="s">
        <v>62</v>
      </c>
      <c r="S13" s="18" t="s">
        <v>70</v>
      </c>
    </row>
    <row r="14" spans="1:19" ht="28.5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</row>
    <row r="15" spans="1:19" ht="28.5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</row>
    <row r="16" spans="1:19">
      <c r="G16" s="22">
        <f>+G12</f>
        <v>2680000</v>
      </c>
      <c r="H16" s="22">
        <v>0</v>
      </c>
      <c r="I16" s="22">
        <f>+I12+I13</f>
        <v>13000000</v>
      </c>
      <c r="J16" s="22">
        <v>0</v>
      </c>
    </row>
    <row r="17" spans="1:19">
      <c r="A17" s="23" t="s">
        <v>73</v>
      </c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24"/>
      <c r="N17" s="24"/>
      <c r="O17" s="24"/>
      <c r="P17" s="24"/>
      <c r="Q17" s="24"/>
      <c r="R17" s="24"/>
      <c r="S17" s="24"/>
    </row>
    <row r="18" spans="1:19" ht="12.75" customHeight="1">
      <c r="A18" s="157" t="s">
        <v>74</v>
      </c>
      <c r="B18" s="157"/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24"/>
    </row>
    <row r="19" spans="1:19" ht="12.75" customHeight="1">
      <c r="A19" s="157" t="s">
        <v>75</v>
      </c>
      <c r="B19" s="157"/>
      <c r="C19" s="157"/>
      <c r="D19" s="157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24"/>
    </row>
    <row r="20" spans="1:19" ht="17.25" customHeight="1">
      <c r="A20" s="25" t="s">
        <v>76</v>
      </c>
      <c r="B20" s="25"/>
      <c r="C20" s="24"/>
      <c r="D20" s="24"/>
      <c r="E20" s="24"/>
      <c r="F20" s="24"/>
      <c r="G20" s="24"/>
      <c r="H20" s="24"/>
      <c r="I20" s="24"/>
      <c r="J20" s="24"/>
      <c r="K20" s="24"/>
      <c r="L20" s="24"/>
      <c r="N20" s="26"/>
      <c r="O20" s="15" t="s">
        <v>18</v>
      </c>
      <c r="P20" s="15"/>
      <c r="Q20" s="16"/>
      <c r="R20" s="24"/>
      <c r="S20" s="24"/>
    </row>
    <row r="21" spans="1:19" ht="12.75" customHeight="1">
      <c r="A21" s="157" t="s">
        <v>77</v>
      </c>
      <c r="B21" s="157"/>
      <c r="C21" s="157"/>
      <c r="D21" s="157"/>
      <c r="E21" s="157"/>
      <c r="F21" s="157"/>
      <c r="G21" s="157"/>
      <c r="O21" s="16" t="s">
        <v>19</v>
      </c>
      <c r="P21" s="16"/>
      <c r="Q21" s="16"/>
      <c r="R21" s="16"/>
    </row>
    <row r="22" spans="1:19" ht="12.75" customHeight="1">
      <c r="A22" s="157" t="s">
        <v>78</v>
      </c>
      <c r="B22" s="157"/>
      <c r="C22" s="157"/>
      <c r="D22" s="157"/>
      <c r="E22" s="157"/>
      <c r="F22" s="157"/>
      <c r="G22" s="157"/>
      <c r="H22" s="157"/>
      <c r="O22" s="16"/>
      <c r="P22" s="16"/>
      <c r="Q22" s="16"/>
      <c r="R22" s="16"/>
    </row>
    <row r="24" spans="1:19">
      <c r="A24" s="27" t="s">
        <v>48</v>
      </c>
      <c r="B24" s="27"/>
    </row>
    <row r="25" spans="1:19">
      <c r="A25" s="24" t="s">
        <v>79</v>
      </c>
      <c r="B25" s="24"/>
    </row>
    <row r="26" spans="1:19" ht="12.75" customHeight="1">
      <c r="A26" s="157" t="s">
        <v>80</v>
      </c>
      <c r="B26" s="157"/>
      <c r="C26" s="157"/>
      <c r="D26" s="157"/>
      <c r="E26" s="157"/>
      <c r="F26" s="157"/>
      <c r="G26" s="157"/>
      <c r="H26" s="157"/>
    </row>
    <row r="27" spans="1:19" ht="12.75" customHeight="1">
      <c r="A27" s="157" t="s">
        <v>81</v>
      </c>
      <c r="B27" s="157"/>
      <c r="C27" s="157"/>
      <c r="D27" s="157"/>
      <c r="E27" s="157"/>
      <c r="F27" s="157"/>
      <c r="G27" s="157"/>
      <c r="H27" s="157"/>
    </row>
    <row r="28" spans="1:19" ht="12.75" customHeight="1">
      <c r="A28" s="157" t="s">
        <v>82</v>
      </c>
      <c r="B28" s="157"/>
      <c r="C28" s="157"/>
      <c r="D28" s="157"/>
      <c r="E28" s="157"/>
      <c r="F28" s="157"/>
      <c r="G28" s="157"/>
      <c r="H28" s="157"/>
    </row>
    <row r="30" spans="1:19">
      <c r="A30" s="27" t="s">
        <v>49</v>
      </c>
      <c r="B30" s="27"/>
    </row>
    <row r="31" spans="1:19" ht="12.75" customHeight="1">
      <c r="A31" s="157" t="s">
        <v>83</v>
      </c>
      <c r="B31" s="157"/>
      <c r="C31" s="157"/>
      <c r="D31" s="4"/>
    </row>
    <row r="32" spans="1:19" ht="12.75" customHeight="1">
      <c r="A32" s="157" t="s">
        <v>84</v>
      </c>
      <c r="B32" s="157"/>
      <c r="C32" s="157"/>
      <c r="D32" s="4"/>
      <c r="L32" s="28"/>
    </row>
    <row r="33" spans="1:13" ht="12.75" customHeight="1">
      <c r="A33" s="4"/>
      <c r="B33" s="4"/>
      <c r="C33" s="4"/>
      <c r="D33" s="4"/>
      <c r="L33" s="28"/>
    </row>
    <row r="34" spans="1:13">
      <c r="A34" s="27" t="s">
        <v>53</v>
      </c>
      <c r="B34" s="27"/>
    </row>
    <row r="35" spans="1:13" ht="12.75" customHeight="1">
      <c r="A35" s="157" t="s">
        <v>85</v>
      </c>
      <c r="B35" s="157"/>
      <c r="C35" s="157"/>
      <c r="D35" s="4"/>
    </row>
    <row r="36" spans="1:13" ht="28.5" customHeight="1">
      <c r="A36" s="157" t="s">
        <v>86</v>
      </c>
      <c r="B36" s="157"/>
      <c r="C36" s="157"/>
      <c r="D36" s="4"/>
    </row>
    <row r="37" spans="1:13" ht="13.5" customHeight="1">
      <c r="A37" s="157" t="s">
        <v>87</v>
      </c>
      <c r="B37" s="157"/>
      <c r="C37" s="157"/>
      <c r="D37" s="4"/>
    </row>
    <row r="38" spans="1:13" ht="12.75" customHeight="1">
      <c r="A38" s="166" t="s">
        <v>88</v>
      </c>
      <c r="B38" s="166"/>
      <c r="C38" s="166"/>
      <c r="D38" s="1"/>
    </row>
    <row r="39" spans="1:13" ht="53.25" customHeight="1">
      <c r="A39" s="167" t="s">
        <v>89</v>
      </c>
      <c r="B39" s="167"/>
      <c r="C39" s="167"/>
      <c r="D39" s="1"/>
    </row>
    <row r="40" spans="1:13" ht="38.25" customHeight="1">
      <c r="A40" s="157" t="s">
        <v>90</v>
      </c>
      <c r="B40" s="157"/>
      <c r="C40" s="157"/>
      <c r="D40" s="4"/>
    </row>
    <row r="41" spans="1:13" ht="15.75" customHeight="1">
      <c r="A41" s="4"/>
      <c r="B41" s="4"/>
      <c r="C41" s="4"/>
      <c r="D41" s="4"/>
    </row>
    <row r="42" spans="1:13">
      <c r="A42" s="27" t="s">
        <v>55</v>
      </c>
      <c r="B42" s="27"/>
    </row>
    <row r="43" spans="1:13" ht="12.75" customHeight="1">
      <c r="A43" s="168" t="s">
        <v>91</v>
      </c>
      <c r="B43" s="168"/>
      <c r="C43" s="168"/>
      <c r="D43" s="168"/>
      <c r="E43" s="168"/>
      <c r="F43" s="168"/>
      <c r="G43" s="168"/>
      <c r="H43" s="168"/>
      <c r="I43" s="168"/>
    </row>
    <row r="44" spans="1:13" ht="12.75" customHeight="1">
      <c r="A44" s="157" t="s">
        <v>92</v>
      </c>
      <c r="B44" s="157"/>
      <c r="C44" s="157"/>
      <c r="D44" s="157"/>
      <c r="E44" s="157"/>
      <c r="F44" s="157"/>
      <c r="G44" s="157"/>
      <c r="H44" s="157"/>
      <c r="I44" s="157"/>
    </row>
    <row r="45" spans="1:13" ht="12.75" customHeight="1">
      <c r="A45" s="157" t="s">
        <v>93</v>
      </c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</row>
    <row r="46" spans="1:1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3">
      <c r="A47" s="27" t="s">
        <v>56</v>
      </c>
      <c r="B47" s="27"/>
    </row>
    <row r="48" spans="1:13">
      <c r="A48" s="24" t="s">
        <v>94</v>
      </c>
      <c r="B48" s="24"/>
    </row>
    <row r="49" spans="1:8" ht="12.75" customHeight="1">
      <c r="A49" s="157" t="s">
        <v>95</v>
      </c>
      <c r="B49" s="157"/>
      <c r="C49" s="157"/>
      <c r="D49" s="4"/>
    </row>
    <row r="50" spans="1:8">
      <c r="A50" s="4"/>
      <c r="B50" s="4"/>
      <c r="C50" s="4"/>
      <c r="D50" s="4"/>
    </row>
    <row r="51" spans="1:8" ht="12.75" customHeight="1">
      <c r="A51" s="165" t="s">
        <v>96</v>
      </c>
      <c r="B51" s="165"/>
      <c r="C51" s="165"/>
      <c r="D51" s="165"/>
      <c r="E51" s="17"/>
      <c r="F51" s="17"/>
      <c r="G51" s="17"/>
      <c r="H51" s="17"/>
    </row>
    <row r="52" spans="1:8" ht="12.75" customHeight="1">
      <c r="A52" s="164" t="s">
        <v>97</v>
      </c>
      <c r="B52" s="164"/>
      <c r="C52" s="164"/>
      <c r="D52" s="164"/>
      <c r="E52" s="4"/>
      <c r="F52" s="4"/>
      <c r="G52" s="4"/>
      <c r="H52" s="4"/>
    </row>
    <row r="53" spans="1:8" ht="12.75" customHeight="1">
      <c r="A53" s="163" t="s">
        <v>98</v>
      </c>
      <c r="B53" s="163"/>
      <c r="C53" s="163"/>
      <c r="D53" s="29" t="s">
        <v>99</v>
      </c>
    </row>
    <row r="54" spans="1:8" ht="12.75" customHeight="1">
      <c r="A54" s="163" t="s">
        <v>100</v>
      </c>
      <c r="B54" s="163"/>
      <c r="C54" s="163"/>
      <c r="D54" s="29" t="s">
        <v>101</v>
      </c>
    </row>
    <row r="55" spans="1:8" ht="12.75" customHeight="1">
      <c r="A55" s="163" t="s">
        <v>102</v>
      </c>
      <c r="B55" s="163"/>
      <c r="C55" s="163"/>
      <c r="D55" s="29" t="s">
        <v>54</v>
      </c>
    </row>
    <row r="56" spans="1:8" ht="12.75" customHeight="1">
      <c r="A56" s="163" t="s">
        <v>103</v>
      </c>
      <c r="B56" s="163"/>
      <c r="C56" s="163"/>
      <c r="D56" s="29" t="s">
        <v>54</v>
      </c>
    </row>
    <row r="57" spans="1:8" ht="12.75" customHeight="1">
      <c r="A57" s="164" t="s">
        <v>104</v>
      </c>
      <c r="B57" s="164"/>
      <c r="C57" s="164"/>
      <c r="D57" s="164"/>
    </row>
    <row r="58" spans="1:8" ht="12.75" customHeight="1">
      <c r="A58" s="163" t="s">
        <v>105</v>
      </c>
      <c r="B58" s="163"/>
      <c r="C58" s="163"/>
      <c r="D58" s="29" t="s">
        <v>54</v>
      </c>
    </row>
    <row r="59" spans="1:8" ht="12.75" customHeight="1">
      <c r="A59" s="163" t="s">
        <v>106</v>
      </c>
      <c r="B59" s="163"/>
      <c r="C59" s="163"/>
      <c r="D59" s="29" t="s">
        <v>54</v>
      </c>
    </row>
    <row r="60" spans="1:8" ht="12.75" customHeight="1">
      <c r="A60" s="163" t="s">
        <v>107</v>
      </c>
      <c r="B60" s="163"/>
      <c r="C60" s="163"/>
      <c r="D60" s="29" t="s">
        <v>108</v>
      </c>
    </row>
    <row r="61" spans="1:8" ht="12.75" customHeight="1">
      <c r="A61" s="163" t="s">
        <v>109</v>
      </c>
      <c r="B61" s="163"/>
      <c r="C61" s="163"/>
      <c r="D61" s="29" t="s">
        <v>108</v>
      </c>
    </row>
    <row r="62" spans="1:8" ht="12.75" customHeight="1">
      <c r="A62" s="164" t="s">
        <v>110</v>
      </c>
      <c r="B62" s="164"/>
      <c r="C62" s="164"/>
      <c r="D62" s="164"/>
    </row>
    <row r="63" spans="1:8" ht="12.75" customHeight="1">
      <c r="A63" s="163" t="s">
        <v>111</v>
      </c>
      <c r="B63" s="163"/>
      <c r="C63" s="163"/>
      <c r="D63" s="29" t="s">
        <v>54</v>
      </c>
    </row>
    <row r="64" spans="1:8" ht="12.75" customHeight="1">
      <c r="A64" s="163" t="s">
        <v>112</v>
      </c>
      <c r="B64" s="163"/>
      <c r="C64" s="163"/>
      <c r="D64" s="29" t="s">
        <v>54</v>
      </c>
    </row>
    <row r="65" spans="1:4" ht="12.75" customHeight="1">
      <c r="A65" s="163" t="s">
        <v>60</v>
      </c>
      <c r="B65" s="163"/>
      <c r="C65" s="163"/>
      <c r="D65" s="29" t="s">
        <v>54</v>
      </c>
    </row>
    <row r="66" spans="1:4" ht="12.75" customHeight="1">
      <c r="A66" s="163" t="s">
        <v>113</v>
      </c>
      <c r="B66" s="163"/>
      <c r="C66" s="163"/>
      <c r="D66" s="29" t="s">
        <v>54</v>
      </c>
    </row>
    <row r="67" spans="1:4" ht="12.75" customHeight="1">
      <c r="A67" s="163" t="s">
        <v>114</v>
      </c>
      <c r="B67" s="163"/>
      <c r="C67" s="163"/>
      <c r="D67" s="29" t="s">
        <v>54</v>
      </c>
    </row>
    <row r="68" spans="1:4" ht="12.75" customHeight="1">
      <c r="A68" s="163" t="s">
        <v>115</v>
      </c>
      <c r="B68" s="163"/>
      <c r="C68" s="163"/>
      <c r="D68" s="29" t="s">
        <v>54</v>
      </c>
    </row>
    <row r="69" spans="1:4" ht="12.75" customHeight="1">
      <c r="A69" s="163" t="s">
        <v>116</v>
      </c>
      <c r="B69" s="163"/>
      <c r="C69" s="163"/>
      <c r="D69" s="29" t="s">
        <v>54</v>
      </c>
    </row>
  </sheetData>
  <mergeCells count="63">
    <mergeCell ref="A1:S1"/>
    <mergeCell ref="A2:S2"/>
    <mergeCell ref="A3:S3"/>
    <mergeCell ref="A4:S4"/>
    <mergeCell ref="A5:S5"/>
    <mergeCell ref="A8:S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A18:R18"/>
    <mergeCell ref="A19:D19"/>
    <mergeCell ref="A21:G21"/>
    <mergeCell ref="A22:H22"/>
    <mergeCell ref="A26:H26"/>
    <mergeCell ref="A27:H27"/>
    <mergeCell ref="A28:H28"/>
    <mergeCell ref="A31:C31"/>
    <mergeCell ref="A32:C32"/>
    <mergeCell ref="A35:C35"/>
    <mergeCell ref="A36:C36"/>
    <mergeCell ref="A37:C37"/>
    <mergeCell ref="A38:C38"/>
    <mergeCell ref="A39:C39"/>
    <mergeCell ref="A40:C40"/>
    <mergeCell ref="A43:I43"/>
    <mergeCell ref="A44:I44"/>
    <mergeCell ref="A45:M45"/>
    <mergeCell ref="A49:C49"/>
    <mergeCell ref="A51:D51"/>
    <mergeCell ref="A52:D52"/>
    <mergeCell ref="A53:C53"/>
    <mergeCell ref="A54:C54"/>
    <mergeCell ref="A55:C55"/>
    <mergeCell ref="A56:C56"/>
    <mergeCell ref="A57:D57"/>
    <mergeCell ref="A58:C58"/>
    <mergeCell ref="A59:C59"/>
    <mergeCell ref="A60:C60"/>
    <mergeCell ref="A61:C61"/>
    <mergeCell ref="A62:D62"/>
    <mergeCell ref="A68:C68"/>
    <mergeCell ref="A69:C69"/>
    <mergeCell ref="A63:C63"/>
    <mergeCell ref="A64:C64"/>
    <mergeCell ref="A65:C65"/>
    <mergeCell ref="A66:C66"/>
    <mergeCell ref="A67:C67"/>
  </mergeCells>
  <printOptions horizontalCentered="1"/>
  <pageMargins left="0.39374999999999999" right="0.39374999999999999" top="0.39374999999999999" bottom="0.39374999999999999" header="0.511811023622047" footer="0.511811023622047"/>
  <pageSetup paperSize="9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70"/>
  <sheetViews>
    <sheetView zoomScale="75" zoomScaleNormal="75" workbookViewId="0">
      <selection activeCell="N26" sqref="N26"/>
    </sheetView>
  </sheetViews>
  <sheetFormatPr defaultColWidth="9" defaultRowHeight="12.75"/>
  <cols>
    <col min="1" max="1" width="11.42578125" style="5" customWidth="1"/>
    <col min="2" max="2" width="19.7109375" style="5" customWidth="1"/>
    <col min="3" max="3" width="23.28515625" style="5" customWidth="1"/>
    <col min="4" max="4" width="42.42578125" style="5" customWidth="1"/>
    <col min="5" max="5" width="5" style="5" customWidth="1"/>
    <col min="6" max="7" width="5.42578125" style="5" customWidth="1"/>
    <col min="8" max="8" width="17" style="5" customWidth="1"/>
    <col min="9" max="9" width="23.28515625" style="5" customWidth="1"/>
    <col min="10" max="10" width="23.140625" style="5" customWidth="1"/>
    <col min="11" max="11" width="20.28515625" style="5" customWidth="1"/>
    <col min="12" max="12" width="28.28515625" style="5" customWidth="1"/>
    <col min="13" max="16" width="13.7109375" style="5" customWidth="1"/>
    <col min="17" max="1024" width="9" style="5"/>
  </cols>
  <sheetData>
    <row r="1" spans="1:16" ht="18.75" customHeight="1">
      <c r="A1" s="159" t="s">
        <v>117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</row>
    <row r="2" spans="1:16" ht="18.75">
      <c r="A2" s="159" t="s">
        <v>24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</row>
    <row r="3" spans="1:16" ht="15.75">
      <c r="A3" s="172"/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</row>
    <row r="4" spans="1:16" ht="18">
      <c r="A4" s="173" t="s">
        <v>118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</row>
    <row r="8" spans="1:16" ht="22.5" customHeight="1">
      <c r="A8" s="170" t="s">
        <v>119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</row>
    <row r="9" spans="1:16" ht="25.5" customHeight="1">
      <c r="A9" s="179" t="s">
        <v>120</v>
      </c>
      <c r="B9" s="179" t="s">
        <v>121</v>
      </c>
      <c r="C9" s="179" t="s">
        <v>122</v>
      </c>
      <c r="D9" s="179" t="s">
        <v>123</v>
      </c>
      <c r="E9" s="170" t="s">
        <v>124</v>
      </c>
      <c r="F9" s="170"/>
      <c r="G9" s="170"/>
      <c r="H9" s="169" t="s">
        <v>125</v>
      </c>
      <c r="I9" s="179" t="s">
        <v>354</v>
      </c>
      <c r="J9" s="179" t="s">
        <v>355</v>
      </c>
      <c r="K9" s="179" t="s">
        <v>356</v>
      </c>
      <c r="L9" s="179" t="s">
        <v>126</v>
      </c>
      <c r="M9" s="170" t="s">
        <v>127</v>
      </c>
      <c r="N9" s="170"/>
      <c r="O9" s="170"/>
      <c r="P9" s="170"/>
    </row>
    <row r="10" spans="1:16" ht="57" customHeight="1">
      <c r="A10" s="179"/>
      <c r="B10" s="179"/>
      <c r="C10" s="179"/>
      <c r="D10" s="179"/>
      <c r="E10" s="31" t="s">
        <v>128</v>
      </c>
      <c r="F10" s="31" t="s">
        <v>129</v>
      </c>
      <c r="G10" s="31" t="s">
        <v>130</v>
      </c>
      <c r="H10" s="169"/>
      <c r="I10" s="179"/>
      <c r="J10" s="179"/>
      <c r="K10" s="179"/>
      <c r="L10" s="179"/>
      <c r="M10" s="30" t="s">
        <v>7</v>
      </c>
      <c r="N10" s="30" t="s">
        <v>8</v>
      </c>
      <c r="O10" s="30" t="s">
        <v>9</v>
      </c>
      <c r="P10" s="32" t="s">
        <v>131</v>
      </c>
    </row>
    <row r="11" spans="1:16" ht="30" customHeight="1">
      <c r="A11" s="18" t="s">
        <v>46</v>
      </c>
      <c r="B11" s="18" t="s">
        <v>46</v>
      </c>
      <c r="C11" s="18" t="s">
        <v>46</v>
      </c>
      <c r="D11" s="18" t="s">
        <v>47</v>
      </c>
      <c r="E11" s="18" t="s">
        <v>132</v>
      </c>
      <c r="F11" s="18" t="s">
        <v>132</v>
      </c>
      <c r="G11" s="18" t="s">
        <v>132</v>
      </c>
      <c r="H11" s="18" t="s">
        <v>46</v>
      </c>
      <c r="I11" s="18" t="s">
        <v>133</v>
      </c>
      <c r="J11" s="18" t="s">
        <v>134</v>
      </c>
      <c r="K11" s="18" t="s">
        <v>135</v>
      </c>
      <c r="L11" s="18" t="s">
        <v>136</v>
      </c>
      <c r="M11" s="33" t="s">
        <v>51</v>
      </c>
      <c r="N11" s="33" t="s">
        <v>51</v>
      </c>
      <c r="O11" s="33" t="s">
        <v>51</v>
      </c>
      <c r="P11" s="33" t="s">
        <v>137</v>
      </c>
    </row>
    <row r="12" spans="1:16">
      <c r="A12" s="34"/>
      <c r="B12" s="34"/>
      <c r="C12" s="34"/>
      <c r="D12" s="34"/>
      <c r="E12" s="16"/>
      <c r="F12" s="16"/>
      <c r="G12" s="16"/>
      <c r="H12" s="16"/>
      <c r="I12" s="34"/>
      <c r="J12" s="34"/>
      <c r="K12" s="34"/>
      <c r="L12" s="34"/>
      <c r="M12" s="35">
        <v>0</v>
      </c>
      <c r="N12" s="35">
        <v>0</v>
      </c>
      <c r="O12" s="35">
        <v>0</v>
      </c>
      <c r="P12" s="35">
        <v>0</v>
      </c>
    </row>
    <row r="14" spans="1:16" ht="12.75" customHeight="1">
      <c r="A14" s="156"/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24"/>
      <c r="N14" s="24"/>
      <c r="O14" s="24"/>
    </row>
    <row r="15" spans="1:16">
      <c r="A15" s="177"/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24"/>
      <c r="N15" s="24"/>
      <c r="O15" s="24"/>
    </row>
    <row r="16" spans="1:16">
      <c r="J16" s="14"/>
      <c r="K16" s="15" t="s">
        <v>18</v>
      </c>
      <c r="L16" s="14"/>
      <c r="P16" s="16"/>
    </row>
    <row r="17" spans="1:16">
      <c r="A17" s="17" t="s">
        <v>138</v>
      </c>
      <c r="K17" s="16" t="s">
        <v>19</v>
      </c>
      <c r="P17" s="16"/>
    </row>
    <row r="18" spans="1:16" ht="27.75" customHeight="1">
      <c r="A18" s="176" t="s">
        <v>139</v>
      </c>
      <c r="B18" s="176"/>
      <c r="C18" s="176"/>
      <c r="D18" s="176"/>
      <c r="E18" s="176"/>
      <c r="F18" s="176"/>
      <c r="G18" s="176"/>
      <c r="H18" s="176"/>
      <c r="I18" s="176"/>
      <c r="J18" s="176"/>
    </row>
    <row r="19" spans="1:16" ht="24.75" customHeight="1">
      <c r="A19" s="178" t="s">
        <v>140</v>
      </c>
      <c r="B19" s="178"/>
      <c r="C19" s="178"/>
      <c r="D19" s="178"/>
      <c r="E19" s="178"/>
      <c r="F19" s="178"/>
      <c r="G19" s="178"/>
      <c r="H19" s="178"/>
      <c r="I19" s="178"/>
      <c r="J19" s="178"/>
    </row>
    <row r="20" spans="1:16" ht="14.25" customHeight="1">
      <c r="A20" s="176" t="s">
        <v>141</v>
      </c>
      <c r="B20" s="176"/>
      <c r="C20" s="176"/>
      <c r="D20" s="176"/>
      <c r="E20" s="176"/>
      <c r="F20" s="176"/>
      <c r="G20" s="176"/>
      <c r="H20" s="176"/>
      <c r="I20" s="176"/>
      <c r="J20" s="176"/>
    </row>
    <row r="23" spans="1:16" ht="12.75" customHeight="1">
      <c r="A23" s="175" t="s">
        <v>133</v>
      </c>
      <c r="B23" s="175"/>
      <c r="C23" s="175"/>
    </row>
    <row r="24" spans="1:16" ht="12.75" customHeight="1">
      <c r="A24" s="157" t="s">
        <v>142</v>
      </c>
      <c r="B24" s="157"/>
      <c r="C24" s="157"/>
    </row>
    <row r="25" spans="1:16" ht="12.75" customHeight="1">
      <c r="A25" s="157" t="s">
        <v>143</v>
      </c>
      <c r="B25" s="157"/>
      <c r="C25" s="157"/>
      <c r="E25" s="4"/>
      <c r="F25" s="4"/>
    </row>
    <row r="26" spans="1:16" ht="12.75" customHeight="1">
      <c r="A26" s="157" t="s">
        <v>144</v>
      </c>
      <c r="B26" s="157"/>
      <c r="C26" s="157"/>
    </row>
    <row r="28" spans="1:16" ht="12.75" customHeight="1">
      <c r="A28" s="175" t="s">
        <v>134</v>
      </c>
      <c r="B28" s="175"/>
      <c r="C28" s="175"/>
    </row>
    <row r="29" spans="1:16" ht="12.75" customHeight="1">
      <c r="A29" s="157" t="s">
        <v>142</v>
      </c>
      <c r="B29" s="157"/>
      <c r="C29" s="157"/>
    </row>
    <row r="30" spans="1:16" ht="12.75" customHeight="1">
      <c r="A30" s="157" t="s">
        <v>145</v>
      </c>
      <c r="B30" s="157"/>
      <c r="C30" s="157"/>
    </row>
    <row r="31" spans="1:16" ht="38.85" customHeight="1">
      <c r="A31" s="157" t="s">
        <v>146</v>
      </c>
      <c r="B31" s="157"/>
      <c r="C31" s="157"/>
    </row>
    <row r="33" spans="1:8" ht="12.75" customHeight="1">
      <c r="A33" s="175" t="s">
        <v>135</v>
      </c>
      <c r="B33" s="175"/>
      <c r="C33" s="175"/>
    </row>
    <row r="34" spans="1:8" ht="12.75" customHeight="1">
      <c r="A34" s="157" t="s">
        <v>142</v>
      </c>
      <c r="B34" s="157"/>
      <c r="C34" s="157"/>
    </row>
    <row r="35" spans="1:8" ht="12.75" customHeight="1">
      <c r="A35" s="157" t="s">
        <v>147</v>
      </c>
      <c r="B35" s="157"/>
      <c r="C35" s="157"/>
    </row>
    <row r="36" spans="1:8" ht="12.75" customHeight="1">
      <c r="A36" s="157" t="s">
        <v>148</v>
      </c>
      <c r="B36" s="157"/>
      <c r="C36" s="157"/>
    </row>
    <row r="38" spans="1:8" ht="12.75" customHeight="1">
      <c r="A38" s="175" t="s">
        <v>136</v>
      </c>
      <c r="B38" s="175"/>
      <c r="C38" s="175"/>
    </row>
    <row r="39" spans="1:8" ht="12.75" customHeight="1">
      <c r="A39" s="157" t="s">
        <v>149</v>
      </c>
      <c r="B39" s="157"/>
      <c r="C39" s="157"/>
      <c r="E39" s="36"/>
      <c r="F39" s="36"/>
      <c r="G39" s="36"/>
      <c r="H39" s="36"/>
    </row>
    <row r="40" spans="1:8" ht="12.75" customHeight="1">
      <c r="A40" s="157" t="s">
        <v>150</v>
      </c>
      <c r="B40" s="157"/>
      <c r="C40" s="157"/>
      <c r="E40" s="36"/>
      <c r="F40" s="36"/>
      <c r="G40" s="36"/>
      <c r="H40" s="36"/>
    </row>
    <row r="41" spans="1:8" ht="12.75" customHeight="1">
      <c r="A41" s="166" t="s">
        <v>151</v>
      </c>
      <c r="B41" s="166"/>
      <c r="E41" s="36"/>
      <c r="F41" s="36"/>
      <c r="G41" s="36"/>
      <c r="H41" s="36"/>
    </row>
    <row r="42" spans="1:8">
      <c r="E42" s="36"/>
      <c r="F42" s="36"/>
      <c r="G42" s="36"/>
      <c r="H42" s="36"/>
    </row>
    <row r="43" spans="1:8">
      <c r="E43" s="36"/>
      <c r="F43" s="36"/>
      <c r="G43" s="36"/>
      <c r="H43" s="36"/>
    </row>
    <row r="44" spans="1:8">
      <c r="E44" s="36"/>
      <c r="F44" s="36"/>
      <c r="G44" s="36"/>
      <c r="H44" s="36"/>
    </row>
    <row r="45" spans="1:8">
      <c r="E45" s="36"/>
      <c r="F45" s="36"/>
      <c r="G45" s="36"/>
      <c r="H45" s="36"/>
    </row>
    <row r="46" spans="1:8">
      <c r="E46" s="36"/>
      <c r="F46" s="36"/>
      <c r="G46" s="36"/>
      <c r="H46" s="36"/>
    </row>
    <row r="47" spans="1:8">
      <c r="E47" s="36"/>
      <c r="F47" s="36"/>
      <c r="G47" s="36"/>
      <c r="H47" s="36"/>
    </row>
    <row r="48" spans="1:8">
      <c r="E48" s="36"/>
      <c r="F48" s="36"/>
      <c r="G48" s="36"/>
      <c r="H48" s="36"/>
    </row>
    <row r="49" spans="5:8">
      <c r="E49" s="36"/>
      <c r="F49" s="36"/>
      <c r="G49" s="36"/>
      <c r="H49" s="36"/>
    </row>
    <row r="50" spans="5:8">
      <c r="E50" s="36"/>
      <c r="F50" s="36"/>
      <c r="G50" s="36"/>
      <c r="H50" s="36"/>
    </row>
    <row r="51" spans="5:8">
      <c r="E51" s="36"/>
      <c r="F51" s="36"/>
      <c r="G51" s="36"/>
      <c r="H51" s="36"/>
    </row>
    <row r="52" spans="5:8">
      <c r="E52" s="36"/>
      <c r="F52" s="36"/>
      <c r="G52" s="36"/>
      <c r="H52" s="36"/>
    </row>
    <row r="53" spans="5:8">
      <c r="E53" s="36"/>
      <c r="F53" s="36"/>
      <c r="G53" s="36"/>
      <c r="H53" s="36"/>
    </row>
    <row r="54" spans="5:8">
      <c r="E54" s="36"/>
      <c r="F54" s="36"/>
      <c r="G54" s="36"/>
      <c r="H54" s="36"/>
    </row>
    <row r="55" spans="5:8">
      <c r="E55" s="36"/>
      <c r="F55" s="36"/>
      <c r="G55" s="36"/>
      <c r="H55" s="36"/>
    </row>
    <row r="56" spans="5:8">
      <c r="E56" s="36"/>
      <c r="F56" s="36"/>
      <c r="G56" s="36"/>
      <c r="H56" s="36"/>
    </row>
    <row r="57" spans="5:8">
      <c r="E57" s="36"/>
      <c r="F57" s="36"/>
      <c r="G57" s="36"/>
      <c r="H57" s="36"/>
    </row>
    <row r="58" spans="5:8">
      <c r="E58" s="36"/>
      <c r="F58" s="36"/>
      <c r="G58" s="36"/>
      <c r="H58" s="36"/>
    </row>
    <row r="59" spans="5:8">
      <c r="E59" s="36"/>
      <c r="F59" s="36"/>
      <c r="G59" s="36"/>
      <c r="H59" s="36"/>
    </row>
    <row r="60" spans="5:8">
      <c r="E60" s="36"/>
      <c r="F60" s="36"/>
      <c r="G60" s="36"/>
      <c r="H60" s="36"/>
    </row>
    <row r="61" spans="5:8">
      <c r="E61" s="36"/>
      <c r="F61" s="36"/>
      <c r="G61" s="36"/>
      <c r="H61" s="36"/>
    </row>
    <row r="62" spans="5:8">
      <c r="E62" s="36"/>
      <c r="F62" s="36"/>
      <c r="G62" s="36"/>
      <c r="H62" s="36"/>
    </row>
    <row r="63" spans="5:8">
      <c r="E63" s="36"/>
      <c r="F63" s="36"/>
      <c r="G63" s="36"/>
      <c r="H63" s="36"/>
    </row>
    <row r="64" spans="5:8">
      <c r="E64" s="36"/>
      <c r="F64" s="36"/>
      <c r="G64" s="36"/>
      <c r="H64" s="36"/>
    </row>
    <row r="65" spans="5:8">
      <c r="E65" s="36"/>
      <c r="F65" s="36"/>
      <c r="G65" s="36"/>
      <c r="H65" s="36"/>
    </row>
    <row r="66" spans="5:8">
      <c r="E66" s="36"/>
      <c r="F66" s="36"/>
      <c r="G66" s="36"/>
      <c r="H66" s="36"/>
    </row>
    <row r="67" spans="5:8">
      <c r="E67" s="36"/>
      <c r="F67" s="36"/>
      <c r="G67" s="36"/>
      <c r="H67" s="36"/>
    </row>
    <row r="68" spans="5:8">
      <c r="E68" s="36"/>
      <c r="F68" s="36"/>
      <c r="G68" s="36"/>
      <c r="H68" s="36"/>
    </row>
    <row r="69" spans="5:8">
      <c r="E69" s="36"/>
      <c r="F69" s="36"/>
      <c r="G69" s="36"/>
      <c r="H69" s="36"/>
    </row>
    <row r="70" spans="5:8">
      <c r="E70" s="36"/>
      <c r="F70" s="36"/>
      <c r="G70" s="36"/>
      <c r="H70" s="36"/>
    </row>
  </sheetData>
  <mergeCells count="37">
    <mergeCell ref="A1:P1"/>
    <mergeCell ref="A2:P2"/>
    <mergeCell ref="A3:P3"/>
    <mergeCell ref="A4:P4"/>
    <mergeCell ref="A8:P8"/>
    <mergeCell ref="M9:P9"/>
    <mergeCell ref="A14:L14"/>
    <mergeCell ref="A15:L15"/>
    <mergeCell ref="A18:J18"/>
    <mergeCell ref="A19:J19"/>
    <mergeCell ref="H9:H10"/>
    <mergeCell ref="I9:I10"/>
    <mergeCell ref="J9:J10"/>
    <mergeCell ref="K9:K10"/>
    <mergeCell ref="L9:L10"/>
    <mergeCell ref="A9:A10"/>
    <mergeCell ref="B9:B10"/>
    <mergeCell ref="C9:C10"/>
    <mergeCell ref="D9:D10"/>
    <mergeCell ref="E9:G9"/>
    <mergeCell ref="A20:J20"/>
    <mergeCell ref="A23:C23"/>
    <mergeCell ref="A24:C24"/>
    <mergeCell ref="A25:C25"/>
    <mergeCell ref="A26:C26"/>
    <mergeCell ref="A28:C28"/>
    <mergeCell ref="A29:C29"/>
    <mergeCell ref="A30:C30"/>
    <mergeCell ref="A31:C31"/>
    <mergeCell ref="A33:C33"/>
    <mergeCell ref="A40:C40"/>
    <mergeCell ref="A41:B41"/>
    <mergeCell ref="A34:C34"/>
    <mergeCell ref="A35:C35"/>
    <mergeCell ref="A36:C36"/>
    <mergeCell ref="A38:C38"/>
    <mergeCell ref="A39:C39"/>
  </mergeCells>
  <printOptions horizontalCentered="1"/>
  <pageMargins left="0.39374999999999999" right="0.39374999999999999" top="0.39374999999999999" bottom="0.39374999999999999" header="0.511811023622047" footer="0.511811023622047"/>
  <pageSetup paperSize="9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J136"/>
  <sheetViews>
    <sheetView topLeftCell="A21" zoomScale="75" zoomScaleNormal="75" workbookViewId="0">
      <selection activeCell="T32" sqref="T32"/>
    </sheetView>
  </sheetViews>
  <sheetFormatPr defaultColWidth="9" defaultRowHeight="12.75"/>
  <cols>
    <col min="1" max="1" width="14.5703125" style="5" customWidth="1"/>
    <col min="2" max="2" width="15.7109375" style="5" customWidth="1"/>
    <col min="3" max="3" width="17.42578125" style="5" customWidth="1"/>
    <col min="4" max="4" width="15.5703125" style="5" customWidth="1"/>
    <col min="5" max="5" width="19" style="5" customWidth="1"/>
    <col min="6" max="7" width="12" style="5" customWidth="1"/>
    <col min="8" max="9" width="7.7109375" style="5" customWidth="1"/>
    <col min="10" max="10" width="14.85546875" style="5" customWidth="1"/>
    <col min="11" max="11" width="17" style="5" customWidth="1"/>
    <col min="12" max="12" width="15.5703125" style="5" customWidth="1"/>
    <col min="13" max="13" width="19.85546875" style="5" customWidth="1"/>
    <col min="14" max="14" width="36.7109375" style="5" customWidth="1"/>
    <col min="15" max="15" width="15.5703125" style="5" customWidth="1"/>
    <col min="16" max="16" width="16.42578125" style="5" customWidth="1"/>
    <col min="17" max="17" width="17.5703125" style="5" customWidth="1"/>
    <col min="18" max="18" width="15.42578125" style="5" customWidth="1"/>
    <col min="19" max="19" width="12.42578125" style="5" customWidth="1"/>
    <col min="20" max="20" width="17.5703125" style="5" customWidth="1"/>
    <col min="21" max="21" width="19.42578125" style="5" customWidth="1"/>
    <col min="22" max="22" width="18.7109375" style="5" customWidth="1"/>
    <col min="23" max="23" width="14.5703125" style="5" customWidth="1"/>
    <col min="24" max="24" width="12.42578125" style="5" customWidth="1"/>
    <col min="25" max="25" width="18.5703125" style="5" customWidth="1"/>
    <col min="26" max="26" width="32.140625" style="5" customWidth="1"/>
    <col min="27" max="1024" width="9" style="5"/>
  </cols>
  <sheetData>
    <row r="1" spans="1:25" ht="18.75" customHeight="1">
      <c r="A1" s="159" t="s">
        <v>152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</row>
    <row r="2" spans="1:25" ht="18.75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</row>
    <row r="4" spans="1:25" ht="18">
      <c r="A4" s="173" t="s">
        <v>153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</row>
    <row r="7" spans="1:25" ht="22.5" customHeight="1">
      <c r="A7" s="185" t="s">
        <v>351</v>
      </c>
      <c r="B7" s="185" t="s">
        <v>154</v>
      </c>
      <c r="C7" s="185" t="s">
        <v>155</v>
      </c>
      <c r="D7" s="185" t="s">
        <v>156</v>
      </c>
      <c r="E7" s="185" t="s">
        <v>352</v>
      </c>
      <c r="F7" s="185" t="s">
        <v>157</v>
      </c>
      <c r="G7" s="185" t="s">
        <v>158</v>
      </c>
      <c r="H7" s="188" t="s">
        <v>159</v>
      </c>
      <c r="I7" s="188"/>
      <c r="J7" s="188"/>
      <c r="K7" s="185" t="s">
        <v>160</v>
      </c>
      <c r="L7" s="188" t="s">
        <v>161</v>
      </c>
      <c r="M7" s="185" t="s">
        <v>162</v>
      </c>
      <c r="N7" s="185" t="s">
        <v>163</v>
      </c>
      <c r="O7" s="185" t="s">
        <v>164</v>
      </c>
      <c r="P7" s="184" t="s">
        <v>165</v>
      </c>
      <c r="Q7" s="184"/>
      <c r="R7" s="184"/>
      <c r="S7" s="184"/>
      <c r="T7" s="184"/>
      <c r="U7" s="184"/>
      <c r="V7" s="184"/>
      <c r="W7" s="184"/>
      <c r="X7" s="184"/>
      <c r="Y7" s="185" t="s">
        <v>166</v>
      </c>
    </row>
    <row r="8" spans="1:25" ht="38.25" customHeight="1">
      <c r="A8" s="185"/>
      <c r="B8" s="185"/>
      <c r="C8" s="185"/>
      <c r="D8" s="185"/>
      <c r="E8" s="185"/>
      <c r="F8" s="185"/>
      <c r="G8" s="185"/>
      <c r="H8" s="186" t="s">
        <v>128</v>
      </c>
      <c r="I8" s="186" t="s">
        <v>129</v>
      </c>
      <c r="J8" s="186" t="s">
        <v>130</v>
      </c>
      <c r="K8" s="185"/>
      <c r="L8" s="188"/>
      <c r="M8" s="185"/>
      <c r="N8" s="185"/>
      <c r="O8" s="185"/>
      <c r="P8" s="187" t="s">
        <v>7</v>
      </c>
      <c r="Q8" s="187" t="s">
        <v>8</v>
      </c>
      <c r="R8" s="187" t="s">
        <v>9</v>
      </c>
      <c r="S8" s="187" t="s">
        <v>167</v>
      </c>
      <c r="T8" s="187" t="s">
        <v>168</v>
      </c>
      <c r="U8" s="187" t="s">
        <v>169</v>
      </c>
      <c r="V8" s="187" t="s">
        <v>170</v>
      </c>
      <c r="W8" s="38" t="s">
        <v>171</v>
      </c>
      <c r="X8" s="39"/>
      <c r="Y8" s="185"/>
    </row>
    <row r="9" spans="1:25" ht="43.5" customHeight="1">
      <c r="A9" s="185"/>
      <c r="B9" s="185"/>
      <c r="C9" s="185"/>
      <c r="D9" s="185"/>
      <c r="E9" s="185"/>
      <c r="F9" s="185"/>
      <c r="G9" s="185"/>
      <c r="H9" s="186"/>
      <c r="I9" s="186"/>
      <c r="J9" s="186"/>
      <c r="K9" s="185"/>
      <c r="L9" s="188"/>
      <c r="M9" s="185"/>
      <c r="N9" s="185"/>
      <c r="O9" s="185"/>
      <c r="P9" s="187"/>
      <c r="Q9" s="187"/>
      <c r="R9" s="187"/>
      <c r="S9" s="187"/>
      <c r="T9" s="187"/>
      <c r="U9" s="187"/>
      <c r="V9" s="187"/>
      <c r="W9" s="40" t="s">
        <v>172</v>
      </c>
      <c r="X9" s="40" t="s">
        <v>161</v>
      </c>
      <c r="Y9" s="185"/>
    </row>
    <row r="10" spans="1:25" ht="33.75" customHeight="1">
      <c r="A10" s="41" t="s">
        <v>173</v>
      </c>
      <c r="B10" s="42" t="s">
        <v>47</v>
      </c>
      <c r="C10" s="42" t="s">
        <v>46</v>
      </c>
      <c r="D10" s="42" t="s">
        <v>174</v>
      </c>
      <c r="E10" s="42" t="s">
        <v>47</v>
      </c>
      <c r="F10" s="42" t="s">
        <v>54</v>
      </c>
      <c r="G10" s="42" t="s">
        <v>54</v>
      </c>
      <c r="H10" s="42" t="s">
        <v>132</v>
      </c>
      <c r="I10" s="42" t="s">
        <v>132</v>
      </c>
      <c r="J10" s="42" t="s">
        <v>132</v>
      </c>
      <c r="K10" s="42" t="s">
        <v>46</v>
      </c>
      <c r="L10" s="42" t="s">
        <v>175</v>
      </c>
      <c r="M10" s="42" t="s">
        <v>176</v>
      </c>
      <c r="N10" s="43" t="s">
        <v>47</v>
      </c>
      <c r="O10" s="43" t="s">
        <v>177</v>
      </c>
      <c r="P10" s="40" t="s">
        <v>51</v>
      </c>
      <c r="Q10" s="40" t="s">
        <v>51</v>
      </c>
      <c r="R10" s="40" t="s">
        <v>51</v>
      </c>
      <c r="S10" s="40" t="s">
        <v>51</v>
      </c>
      <c r="T10" s="37" t="s">
        <v>51</v>
      </c>
      <c r="U10" s="40" t="s">
        <v>51</v>
      </c>
      <c r="V10" s="40" t="s">
        <v>178</v>
      </c>
      <c r="W10" s="40" t="s">
        <v>51</v>
      </c>
      <c r="X10" s="44" t="s">
        <v>179</v>
      </c>
      <c r="Y10" s="42" t="s">
        <v>180</v>
      </c>
    </row>
    <row r="11" spans="1:25" s="57" customFormat="1" ht="44.85" customHeight="1">
      <c r="A11" s="45" t="s">
        <v>181</v>
      </c>
      <c r="B11" s="46" t="s">
        <v>182</v>
      </c>
      <c r="C11" s="47" t="s">
        <v>183</v>
      </c>
      <c r="D11" s="47">
        <v>2023</v>
      </c>
      <c r="E11" s="47" t="s">
        <v>184</v>
      </c>
      <c r="F11" s="47" t="s">
        <v>62</v>
      </c>
      <c r="G11" s="47" t="s">
        <v>62</v>
      </c>
      <c r="H11" s="47">
        <v>20</v>
      </c>
      <c r="I11" s="46" t="s">
        <v>185</v>
      </c>
      <c r="J11" s="47" t="s">
        <v>186</v>
      </c>
      <c r="K11" s="48" t="s">
        <v>187</v>
      </c>
      <c r="L11" s="49" t="s">
        <v>188</v>
      </c>
      <c r="M11" s="50" t="s">
        <v>189</v>
      </c>
      <c r="N11" s="51" t="s">
        <v>190</v>
      </c>
      <c r="O11" s="52">
        <v>1</v>
      </c>
      <c r="P11" s="53">
        <v>4000000</v>
      </c>
      <c r="Q11" s="53">
        <v>0</v>
      </c>
      <c r="R11" s="53">
        <v>0</v>
      </c>
      <c r="S11" s="53">
        <v>0</v>
      </c>
      <c r="T11" s="54">
        <f>SUM(P11:S11)</f>
        <v>4000000</v>
      </c>
      <c r="U11" s="55"/>
      <c r="V11" s="55"/>
      <c r="W11" s="55"/>
      <c r="X11" s="56"/>
      <c r="Y11" s="47"/>
    </row>
    <row r="12" spans="1:25" s="57" customFormat="1" ht="44.85" customHeight="1">
      <c r="A12" s="45" t="s">
        <v>191</v>
      </c>
      <c r="B12" s="47" t="s">
        <v>192</v>
      </c>
      <c r="C12" s="58" t="s">
        <v>193</v>
      </c>
      <c r="D12" s="47">
        <v>2023</v>
      </c>
      <c r="E12" s="59" t="s">
        <v>194</v>
      </c>
      <c r="F12" s="47" t="s">
        <v>62</v>
      </c>
      <c r="G12" s="47" t="s">
        <v>62</v>
      </c>
      <c r="H12" s="48">
        <v>20</v>
      </c>
      <c r="I12" s="49" t="s">
        <v>185</v>
      </c>
      <c r="J12" s="48" t="s">
        <v>195</v>
      </c>
      <c r="K12" s="48" t="s">
        <v>187</v>
      </c>
      <c r="L12" s="48" t="s">
        <v>188</v>
      </c>
      <c r="M12" s="50" t="s">
        <v>196</v>
      </c>
      <c r="N12" s="51" t="s">
        <v>197</v>
      </c>
      <c r="O12" s="52">
        <v>2</v>
      </c>
      <c r="P12" s="54">
        <v>1819514.53</v>
      </c>
      <c r="Q12" s="53">
        <v>0</v>
      </c>
      <c r="R12" s="53">
        <v>0</v>
      </c>
      <c r="S12" s="53">
        <v>0</v>
      </c>
      <c r="T12" s="54">
        <f>SUM(P12:S12)</f>
        <v>1819514.53</v>
      </c>
      <c r="U12" s="60"/>
      <c r="V12" s="55"/>
      <c r="W12" s="55"/>
      <c r="X12" s="56"/>
      <c r="Y12" s="47"/>
    </row>
    <row r="13" spans="1:25" s="57" customFormat="1" ht="44.85" customHeight="1">
      <c r="A13" s="45" t="s">
        <v>198</v>
      </c>
      <c r="B13" s="47" t="s">
        <v>199</v>
      </c>
      <c r="C13" s="61" t="s">
        <v>200</v>
      </c>
      <c r="D13" s="47">
        <v>2023</v>
      </c>
      <c r="E13" s="59" t="s">
        <v>201</v>
      </c>
      <c r="F13" s="47" t="s">
        <v>62</v>
      </c>
      <c r="G13" s="47" t="s">
        <v>62</v>
      </c>
      <c r="H13" s="48">
        <v>20</v>
      </c>
      <c r="I13" s="49" t="s">
        <v>185</v>
      </c>
      <c r="J13" s="49" t="s">
        <v>202</v>
      </c>
      <c r="K13" s="48" t="s">
        <v>187</v>
      </c>
      <c r="L13" s="49" t="s">
        <v>203</v>
      </c>
      <c r="M13" s="50" t="s">
        <v>204</v>
      </c>
      <c r="N13" s="51" t="s">
        <v>205</v>
      </c>
      <c r="O13" s="52">
        <v>1</v>
      </c>
      <c r="P13" s="54">
        <v>248121.66</v>
      </c>
      <c r="Q13" s="53">
        <v>0</v>
      </c>
      <c r="R13" s="53">
        <v>0</v>
      </c>
      <c r="S13" s="53">
        <v>0</v>
      </c>
      <c r="T13" s="54">
        <f>SUM(P13:S13)</f>
        <v>248121.66</v>
      </c>
      <c r="U13" s="60"/>
      <c r="V13" s="55"/>
      <c r="W13" s="55"/>
      <c r="X13" s="56"/>
      <c r="Y13" s="47"/>
    </row>
    <row r="14" spans="1:25" s="57" customFormat="1" ht="30" customHeight="1">
      <c r="A14" s="60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62"/>
      <c r="N14" s="62"/>
      <c r="O14" s="52"/>
      <c r="P14" s="63">
        <f>SUM(P11:P13)</f>
        <v>6067636.1900000004</v>
      </c>
      <c r="Q14" s="63">
        <f>SUM(Q11:Q12)</f>
        <v>0</v>
      </c>
      <c r="R14" s="63">
        <f>SUM(R11:R12)</f>
        <v>0</v>
      </c>
      <c r="S14" s="63">
        <f>SUM(S11:S12)</f>
        <v>0</v>
      </c>
      <c r="T14" s="64">
        <f>SUM(T11:T13)</f>
        <v>6067636.1900000004</v>
      </c>
      <c r="U14" s="55"/>
      <c r="V14" s="55"/>
      <c r="W14" s="55"/>
      <c r="X14" s="56"/>
      <c r="Y14" s="65"/>
    </row>
    <row r="15" spans="1:25" s="57" customFormat="1" ht="30" hidden="1" customHeight="1">
      <c r="A15" s="60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62"/>
      <c r="N15" s="62"/>
      <c r="O15" s="52"/>
      <c r="P15" s="66"/>
      <c r="Q15" s="66"/>
      <c r="R15" s="66"/>
      <c r="S15" s="66"/>
      <c r="T15" s="67"/>
      <c r="U15" s="55"/>
      <c r="V15" s="55"/>
      <c r="W15" s="55"/>
      <c r="X15" s="56"/>
      <c r="Y15" s="47"/>
    </row>
    <row r="16" spans="1:25" s="57" customFormat="1" ht="39.950000000000003" hidden="1" customHeight="1">
      <c r="A16" s="45" t="s">
        <v>206</v>
      </c>
      <c r="B16" s="47" t="s">
        <v>207</v>
      </c>
      <c r="C16" s="62" t="s">
        <v>208</v>
      </c>
      <c r="D16" s="47">
        <v>2022</v>
      </c>
      <c r="E16" s="47" t="s">
        <v>209</v>
      </c>
      <c r="F16" s="47" t="s">
        <v>62</v>
      </c>
      <c r="G16" s="47" t="s">
        <v>62</v>
      </c>
      <c r="H16" s="48">
        <v>20</v>
      </c>
      <c r="I16" s="48">
        <v>95</v>
      </c>
      <c r="J16" s="68" t="s">
        <v>210</v>
      </c>
      <c r="K16" s="48" t="s">
        <v>187</v>
      </c>
      <c r="L16" s="48" t="s">
        <v>211</v>
      </c>
      <c r="M16" s="69">
        <v>1013</v>
      </c>
      <c r="N16" s="70" t="s">
        <v>212</v>
      </c>
      <c r="O16" s="71">
        <v>1</v>
      </c>
      <c r="P16" s="72"/>
      <c r="Q16" s="64"/>
      <c r="R16" s="64"/>
      <c r="S16" s="64"/>
      <c r="T16" s="72"/>
      <c r="U16" s="73" t="s">
        <v>213</v>
      </c>
      <c r="V16" s="74"/>
      <c r="W16" s="75" t="s">
        <v>214</v>
      </c>
      <c r="X16" s="76" t="s">
        <v>215</v>
      </c>
      <c r="Y16" s="65"/>
    </row>
    <row r="17" spans="1:25" s="57" customFormat="1" ht="39.950000000000003" hidden="1" customHeight="1">
      <c r="A17" s="45" t="s">
        <v>216</v>
      </c>
      <c r="B17" s="47" t="s">
        <v>217</v>
      </c>
      <c r="C17" s="77" t="s">
        <v>218</v>
      </c>
      <c r="D17" s="47">
        <v>2022</v>
      </c>
      <c r="E17" s="47" t="s">
        <v>184</v>
      </c>
      <c r="F17" s="47" t="s">
        <v>62</v>
      </c>
      <c r="G17" s="47" t="s">
        <v>62</v>
      </c>
      <c r="H17" s="48">
        <v>20</v>
      </c>
      <c r="I17" s="48">
        <v>95</v>
      </c>
      <c r="J17" s="68" t="s">
        <v>202</v>
      </c>
      <c r="K17" s="48" t="s">
        <v>187</v>
      </c>
      <c r="L17" s="48" t="s">
        <v>211</v>
      </c>
      <c r="M17" s="69">
        <v>1013</v>
      </c>
      <c r="N17" s="70" t="s">
        <v>219</v>
      </c>
      <c r="O17" s="71">
        <v>1</v>
      </c>
      <c r="P17" s="72">
        <v>953580.4</v>
      </c>
      <c r="Q17" s="64"/>
      <c r="R17" s="64"/>
      <c r="S17" s="64"/>
      <c r="T17" s="72">
        <f>+P17+Q17+R17+S17</f>
        <v>953580.4</v>
      </c>
      <c r="U17" s="78" t="s">
        <v>220</v>
      </c>
      <c r="V17" s="65"/>
      <c r="W17" s="79" t="s">
        <v>221</v>
      </c>
      <c r="X17" s="76"/>
      <c r="Y17" s="65"/>
    </row>
    <row r="18" spans="1:25" s="57" customFormat="1" ht="39.950000000000003" hidden="1" customHeight="1">
      <c r="A18" s="45" t="s">
        <v>222</v>
      </c>
      <c r="B18" s="47" t="s">
        <v>223</v>
      </c>
      <c r="C18" s="77" t="s">
        <v>224</v>
      </c>
      <c r="D18" s="47">
        <v>2022</v>
      </c>
      <c r="E18" s="47" t="s">
        <v>184</v>
      </c>
      <c r="F18" s="47" t="s">
        <v>62</v>
      </c>
      <c r="G18" s="47" t="s">
        <v>62</v>
      </c>
      <c r="H18" s="48">
        <v>20</v>
      </c>
      <c r="I18" s="48">
        <v>95</v>
      </c>
      <c r="J18" s="68" t="s">
        <v>225</v>
      </c>
      <c r="K18" s="48" t="s">
        <v>187</v>
      </c>
      <c r="L18" s="48" t="s">
        <v>211</v>
      </c>
      <c r="M18" s="69">
        <v>1013</v>
      </c>
      <c r="N18" s="70" t="s">
        <v>226</v>
      </c>
      <c r="O18" s="80">
        <v>1</v>
      </c>
      <c r="P18" s="72">
        <v>330000</v>
      </c>
      <c r="Q18" s="72">
        <v>520000</v>
      </c>
      <c r="R18" s="64"/>
      <c r="S18" s="64"/>
      <c r="T18" s="64">
        <f>+P18+Q18+R18+S18</f>
        <v>850000</v>
      </c>
      <c r="U18" s="78" t="s">
        <v>220</v>
      </c>
      <c r="V18" s="65"/>
      <c r="W18" s="79" t="s">
        <v>221</v>
      </c>
      <c r="X18" s="76"/>
      <c r="Y18" s="65"/>
    </row>
    <row r="19" spans="1:25" s="57" customFormat="1" ht="39.950000000000003" hidden="1" customHeight="1">
      <c r="A19" s="45" t="s">
        <v>227</v>
      </c>
      <c r="B19" s="47" t="s">
        <v>228</v>
      </c>
      <c r="C19" s="81" t="s">
        <v>229</v>
      </c>
      <c r="D19" s="47">
        <v>2022</v>
      </c>
      <c r="E19" s="59" t="s">
        <v>184</v>
      </c>
      <c r="F19" s="47" t="s">
        <v>62</v>
      </c>
      <c r="G19" s="47" t="s">
        <v>62</v>
      </c>
      <c r="H19" s="48">
        <v>20</v>
      </c>
      <c r="I19" s="48">
        <v>95</v>
      </c>
      <c r="J19" s="68" t="s">
        <v>230</v>
      </c>
      <c r="K19" s="48" t="s">
        <v>187</v>
      </c>
      <c r="L19" s="48" t="s">
        <v>211</v>
      </c>
      <c r="M19" s="69">
        <v>1013</v>
      </c>
      <c r="N19" s="70" t="s">
        <v>231</v>
      </c>
      <c r="O19" s="80">
        <v>1</v>
      </c>
      <c r="P19" s="72">
        <v>547207.98</v>
      </c>
      <c r="Q19" s="64"/>
      <c r="R19" s="64"/>
      <c r="S19" s="64"/>
      <c r="T19" s="72">
        <f>+P19+Q19+R19+S19</f>
        <v>547207.98</v>
      </c>
      <c r="U19" s="78" t="s">
        <v>220</v>
      </c>
      <c r="V19" s="65"/>
      <c r="W19" s="79" t="s">
        <v>221</v>
      </c>
      <c r="X19" s="76"/>
      <c r="Y19" s="65"/>
    </row>
    <row r="20" spans="1:25" s="57" customFormat="1" ht="39.950000000000003" customHeight="1">
      <c r="A20" s="45" t="s">
        <v>232</v>
      </c>
      <c r="B20" s="47" t="s">
        <v>233</v>
      </c>
      <c r="C20" s="82" t="s">
        <v>234</v>
      </c>
      <c r="D20" s="47">
        <v>2023</v>
      </c>
      <c r="E20" s="83" t="s">
        <v>235</v>
      </c>
      <c r="F20" s="47" t="s">
        <v>62</v>
      </c>
      <c r="G20" s="47" t="s">
        <v>62</v>
      </c>
      <c r="H20" s="48">
        <v>20</v>
      </c>
      <c r="I20" s="49" t="s">
        <v>185</v>
      </c>
      <c r="J20" s="46" t="s">
        <v>236</v>
      </c>
      <c r="K20" s="48" t="s">
        <v>187</v>
      </c>
      <c r="L20" s="49" t="s">
        <v>188</v>
      </c>
      <c r="M20" s="50" t="s">
        <v>196</v>
      </c>
      <c r="N20" s="84" t="s">
        <v>237</v>
      </c>
      <c r="O20" s="80">
        <v>1</v>
      </c>
      <c r="P20" s="85">
        <v>1512351.26</v>
      </c>
      <c r="Q20" s="53">
        <v>0</v>
      </c>
      <c r="R20" s="53">
        <v>0</v>
      </c>
      <c r="S20" s="53">
        <v>0</v>
      </c>
      <c r="T20" s="85">
        <f>SUM(P20:S20)</f>
        <v>1512351.26</v>
      </c>
      <c r="U20" s="52"/>
      <c r="V20" s="65"/>
      <c r="W20" s="55"/>
      <c r="X20" s="76"/>
      <c r="Y20" s="65" t="s">
        <v>238</v>
      </c>
    </row>
    <row r="21" spans="1:25" s="57" customFormat="1" ht="39.950000000000003" customHeight="1">
      <c r="A21" s="45" t="s">
        <v>239</v>
      </c>
      <c r="B21" s="47" t="s">
        <v>240</v>
      </c>
      <c r="C21" s="82" t="s">
        <v>241</v>
      </c>
      <c r="D21" s="47">
        <v>2023</v>
      </c>
      <c r="E21" s="83" t="s">
        <v>235</v>
      </c>
      <c r="F21" s="47" t="s">
        <v>62</v>
      </c>
      <c r="G21" s="47" t="s">
        <v>62</v>
      </c>
      <c r="H21" s="48">
        <v>20</v>
      </c>
      <c r="I21" s="49" t="s">
        <v>185</v>
      </c>
      <c r="J21" s="46" t="s">
        <v>242</v>
      </c>
      <c r="K21" s="48" t="s">
        <v>187</v>
      </c>
      <c r="L21" s="49" t="s">
        <v>188</v>
      </c>
      <c r="M21" s="50" t="s">
        <v>196</v>
      </c>
      <c r="N21" s="86" t="s">
        <v>243</v>
      </c>
      <c r="O21" s="80">
        <v>1</v>
      </c>
      <c r="P21" s="87">
        <v>1420962.65</v>
      </c>
      <c r="Q21" s="53">
        <v>0</v>
      </c>
      <c r="R21" s="53">
        <v>0</v>
      </c>
      <c r="S21" s="53">
        <v>0</v>
      </c>
      <c r="T21" s="87">
        <f>SUM(P21:S21)</f>
        <v>1420962.65</v>
      </c>
      <c r="U21" s="52"/>
      <c r="V21" s="65"/>
      <c r="W21" s="55"/>
      <c r="X21" s="76"/>
      <c r="Y21" s="65" t="s">
        <v>238</v>
      </c>
    </row>
    <row r="22" spans="1:25" s="57" customFormat="1" ht="39.950000000000003" customHeight="1">
      <c r="A22" s="45"/>
      <c r="B22" s="47"/>
      <c r="C22" s="81"/>
      <c r="D22" s="47"/>
      <c r="E22" s="83"/>
      <c r="F22" s="47"/>
      <c r="G22" s="47"/>
      <c r="H22" s="48"/>
      <c r="I22" s="49"/>
      <c r="J22" s="68"/>
      <c r="K22" s="48"/>
      <c r="L22" s="48"/>
      <c r="M22" s="181" t="s">
        <v>244</v>
      </c>
      <c r="N22" s="181" t="s">
        <v>244</v>
      </c>
      <c r="O22" s="80"/>
      <c r="P22" s="88">
        <f>SUM(P14+P20+P21)</f>
        <v>9000950.0999999996</v>
      </c>
      <c r="Q22" s="89">
        <f>(Q14+Q20+Q21)</f>
        <v>0</v>
      </c>
      <c r="R22" s="89">
        <f>(R14+R20+R21)</f>
        <v>0</v>
      </c>
      <c r="S22" s="89">
        <f>(S14+S20+S21)</f>
        <v>0</v>
      </c>
      <c r="T22" s="90">
        <f>SUM(T14+T20+T21)</f>
        <v>9000950.0999999996</v>
      </c>
      <c r="U22" s="52"/>
      <c r="V22" s="65"/>
      <c r="W22" s="55"/>
      <c r="X22" s="76"/>
      <c r="Y22" s="65"/>
    </row>
    <row r="23" spans="1:25" s="57" customFormat="1" ht="77.650000000000006" customHeight="1">
      <c r="A23" s="45" t="s">
        <v>245</v>
      </c>
      <c r="B23" s="83" t="s">
        <v>246</v>
      </c>
      <c r="C23" s="91" t="s">
        <v>247</v>
      </c>
      <c r="D23" s="47">
        <v>2023</v>
      </c>
      <c r="E23" s="83" t="s">
        <v>248</v>
      </c>
      <c r="F23" s="47" t="s">
        <v>62</v>
      </c>
      <c r="G23" s="47" t="s">
        <v>62</v>
      </c>
      <c r="H23" s="48">
        <v>20</v>
      </c>
      <c r="I23" s="49" t="s">
        <v>185</v>
      </c>
      <c r="J23" s="92" t="s">
        <v>249</v>
      </c>
      <c r="K23" s="48" t="s">
        <v>187</v>
      </c>
      <c r="L23" s="49" t="s">
        <v>188</v>
      </c>
      <c r="M23" s="50" t="s">
        <v>196</v>
      </c>
      <c r="N23" s="93" t="s">
        <v>250</v>
      </c>
      <c r="O23" s="80">
        <v>1</v>
      </c>
      <c r="P23" s="85">
        <v>667700</v>
      </c>
      <c r="Q23" s="63"/>
      <c r="R23" s="63">
        <v>0</v>
      </c>
      <c r="S23" s="63">
        <v>0</v>
      </c>
      <c r="T23" s="54">
        <f>SUM(P23:S23)</f>
        <v>667700</v>
      </c>
      <c r="U23" s="52"/>
      <c r="V23" s="65"/>
      <c r="W23" s="55"/>
      <c r="X23" s="76"/>
      <c r="Y23" s="65" t="s">
        <v>238</v>
      </c>
    </row>
    <row r="24" spans="1:25" s="57" customFormat="1" ht="39.950000000000003" customHeight="1">
      <c r="A24" s="45"/>
      <c r="B24" s="83"/>
      <c r="C24" s="91"/>
      <c r="D24" s="47"/>
      <c r="E24" s="83"/>
      <c r="F24" s="47"/>
      <c r="G24" s="47"/>
      <c r="H24" s="48"/>
      <c r="I24" s="49"/>
      <c r="J24" s="94"/>
      <c r="K24" s="48"/>
      <c r="L24" s="49"/>
      <c r="M24" s="181" t="s">
        <v>251</v>
      </c>
      <c r="N24" s="181"/>
      <c r="O24" s="80"/>
      <c r="P24" s="95">
        <f>(P22+P23)</f>
        <v>9668650.0999999996</v>
      </c>
      <c r="Q24" s="89">
        <f>(Q22+Q23)</f>
        <v>0</v>
      </c>
      <c r="R24" s="89">
        <f>(R22+R23)</f>
        <v>0</v>
      </c>
      <c r="S24" s="89">
        <f>(S22+S23)</f>
        <v>0</v>
      </c>
      <c r="T24" s="96">
        <f>(T22+T23)</f>
        <v>9668650.0999999996</v>
      </c>
      <c r="U24" s="52"/>
      <c r="V24" s="65"/>
      <c r="W24" s="55"/>
      <c r="X24" s="76"/>
      <c r="Y24" s="65"/>
    </row>
    <row r="25" spans="1:25" s="57" customFormat="1" ht="39.950000000000003" customHeight="1">
      <c r="A25" s="45" t="s">
        <v>252</v>
      </c>
      <c r="B25" s="83" t="s">
        <v>253</v>
      </c>
      <c r="C25" s="97" t="s">
        <v>254</v>
      </c>
      <c r="D25" s="47">
        <v>2023</v>
      </c>
      <c r="E25" s="83" t="s">
        <v>248</v>
      </c>
      <c r="F25" s="47" t="s">
        <v>62</v>
      </c>
      <c r="G25" s="47" t="s">
        <v>62</v>
      </c>
      <c r="H25" s="48">
        <v>20</v>
      </c>
      <c r="I25" s="49" t="s">
        <v>185</v>
      </c>
      <c r="J25" s="49" t="s">
        <v>202</v>
      </c>
      <c r="K25" s="48" t="s">
        <v>187</v>
      </c>
      <c r="L25" s="49" t="s">
        <v>188</v>
      </c>
      <c r="M25" s="50" t="s">
        <v>196</v>
      </c>
      <c r="N25" s="98" t="s">
        <v>255</v>
      </c>
      <c r="O25" s="80"/>
      <c r="P25" s="99">
        <v>650589.41</v>
      </c>
      <c r="Q25" s="63">
        <v>0</v>
      </c>
      <c r="R25" s="63">
        <v>0</v>
      </c>
      <c r="S25" s="63">
        <v>0</v>
      </c>
      <c r="T25" s="99">
        <f>SUM(P25:S25)</f>
        <v>650589.41</v>
      </c>
      <c r="U25" s="52"/>
      <c r="V25" s="65"/>
      <c r="W25" s="55"/>
      <c r="X25" s="76"/>
      <c r="Y25" s="65" t="s">
        <v>238</v>
      </c>
    </row>
    <row r="26" spans="1:25" s="57" customFormat="1" ht="39.950000000000003" customHeight="1">
      <c r="A26" s="45" t="s">
        <v>256</v>
      </c>
      <c r="B26" s="83" t="s">
        <v>257</v>
      </c>
      <c r="C26" s="100" t="s">
        <v>258</v>
      </c>
      <c r="D26" s="47">
        <v>2023</v>
      </c>
      <c r="E26" s="83" t="s">
        <v>248</v>
      </c>
      <c r="F26" s="47" t="s">
        <v>62</v>
      </c>
      <c r="G26" s="47" t="s">
        <v>62</v>
      </c>
      <c r="H26" s="48">
        <v>20</v>
      </c>
      <c r="I26" s="49" t="s">
        <v>185</v>
      </c>
      <c r="J26" s="49" t="s">
        <v>202</v>
      </c>
      <c r="K26" s="48" t="s">
        <v>187</v>
      </c>
      <c r="L26" s="49" t="s">
        <v>188</v>
      </c>
      <c r="M26" s="50" t="s">
        <v>196</v>
      </c>
      <c r="N26" s="101" t="s">
        <v>259</v>
      </c>
      <c r="O26" s="80"/>
      <c r="P26" s="99">
        <v>650589.41</v>
      </c>
      <c r="Q26" s="63">
        <v>0</v>
      </c>
      <c r="R26" s="63">
        <v>0</v>
      </c>
      <c r="S26" s="63">
        <v>0</v>
      </c>
      <c r="T26" s="102">
        <f>SUM(P26:S26)</f>
        <v>650589.41</v>
      </c>
      <c r="U26" s="52"/>
      <c r="V26" s="65"/>
      <c r="W26" s="55"/>
      <c r="X26" s="76"/>
      <c r="Y26" s="65" t="s">
        <v>238</v>
      </c>
    </row>
    <row r="27" spans="1:25" s="57" customFormat="1" ht="39.950000000000003" customHeight="1">
      <c r="A27" s="45"/>
      <c r="B27" s="83"/>
      <c r="C27" s="91"/>
      <c r="D27" s="47"/>
      <c r="E27" s="83"/>
      <c r="F27" s="47"/>
      <c r="G27" s="47"/>
      <c r="H27" s="48"/>
      <c r="I27" s="49"/>
      <c r="J27" s="94"/>
      <c r="K27" s="48"/>
      <c r="L27" s="49"/>
      <c r="M27" s="181" t="s">
        <v>260</v>
      </c>
      <c r="N27" s="181"/>
      <c r="O27" s="80"/>
      <c r="P27" s="95">
        <f>SUM(P24:P26)</f>
        <v>10969828.92</v>
      </c>
      <c r="Q27" s="89">
        <f>SUM(Q24:Q26)</f>
        <v>0</v>
      </c>
      <c r="R27" s="89">
        <f>SUM(R24:R26)</f>
        <v>0</v>
      </c>
      <c r="S27" s="89">
        <f>SUM(S24:S26)</f>
        <v>0</v>
      </c>
      <c r="T27" s="96">
        <f>SUM(T24:T26)</f>
        <v>10969828.92</v>
      </c>
      <c r="U27" s="52"/>
      <c r="V27" s="65"/>
      <c r="W27" s="55"/>
      <c r="X27" s="76"/>
      <c r="Y27" s="65"/>
    </row>
    <row r="28" spans="1:25" s="57" customFormat="1" ht="115.35" customHeight="1">
      <c r="A28" s="45" t="s">
        <v>261</v>
      </c>
      <c r="B28" s="83" t="s">
        <v>262</v>
      </c>
      <c r="C28" s="91" t="s">
        <v>263</v>
      </c>
      <c r="D28" s="47">
        <v>2023</v>
      </c>
      <c r="E28" s="83" t="s">
        <v>264</v>
      </c>
      <c r="F28" s="47" t="s">
        <v>265</v>
      </c>
      <c r="G28" s="47" t="s">
        <v>62</v>
      </c>
      <c r="H28" s="48">
        <v>20</v>
      </c>
      <c r="I28" s="49" t="s">
        <v>185</v>
      </c>
      <c r="J28" s="94" t="s">
        <v>202</v>
      </c>
      <c r="K28" s="48" t="s">
        <v>187</v>
      </c>
      <c r="L28" s="49" t="s">
        <v>266</v>
      </c>
      <c r="M28" s="49" t="s">
        <v>267</v>
      </c>
      <c r="N28" s="103" t="s">
        <v>268</v>
      </c>
      <c r="O28" s="80">
        <v>2</v>
      </c>
      <c r="P28" s="85">
        <v>79500</v>
      </c>
      <c r="Q28" s="53">
        <v>700000</v>
      </c>
      <c r="R28" s="53">
        <f>874500-Q28-P28</f>
        <v>95000</v>
      </c>
      <c r="S28" s="53">
        <f>SUM(S25:S27)</f>
        <v>0</v>
      </c>
      <c r="T28" s="54">
        <f>+P28+Q28+R28</f>
        <v>874500</v>
      </c>
      <c r="U28" s="52"/>
      <c r="V28" s="65"/>
      <c r="W28" s="55"/>
      <c r="X28" s="76"/>
      <c r="Y28" s="65" t="s">
        <v>238</v>
      </c>
    </row>
    <row r="29" spans="1:25" s="57" customFormat="1" ht="118.35" customHeight="1">
      <c r="A29" s="45" t="s">
        <v>269</v>
      </c>
      <c r="B29" s="83" t="s">
        <v>270</v>
      </c>
      <c r="C29" s="91" t="s">
        <v>271</v>
      </c>
      <c r="D29" s="47">
        <v>2023</v>
      </c>
      <c r="E29" s="83" t="s">
        <v>264</v>
      </c>
      <c r="F29" s="47" t="s">
        <v>265</v>
      </c>
      <c r="G29" s="47" t="s">
        <v>62</v>
      </c>
      <c r="H29" s="48">
        <v>20</v>
      </c>
      <c r="I29" s="49" t="s">
        <v>185</v>
      </c>
      <c r="J29" s="94" t="s">
        <v>202</v>
      </c>
      <c r="K29" s="94" t="s">
        <v>187</v>
      </c>
      <c r="L29" s="49" t="s">
        <v>272</v>
      </c>
      <c r="M29" s="47" t="s">
        <v>267</v>
      </c>
      <c r="N29" s="103" t="s">
        <v>273</v>
      </c>
      <c r="O29" s="80">
        <v>2</v>
      </c>
      <c r="P29" s="85">
        <v>60000</v>
      </c>
      <c r="Q29" s="53">
        <v>540000</v>
      </c>
      <c r="R29" s="53">
        <f>660000-Q29-P29</f>
        <v>60000</v>
      </c>
      <c r="S29" s="53">
        <v>0</v>
      </c>
      <c r="T29" s="54">
        <f>+P29+Q29+R29</f>
        <v>660000</v>
      </c>
      <c r="U29" s="52"/>
      <c r="V29" s="65"/>
      <c r="W29" s="55"/>
      <c r="X29" s="76"/>
      <c r="Y29" s="65" t="s">
        <v>238</v>
      </c>
    </row>
    <row r="30" spans="1:25" s="57" customFormat="1" ht="39.950000000000003" customHeight="1">
      <c r="A30" s="130"/>
      <c r="B30" s="131"/>
      <c r="C30" s="132"/>
      <c r="D30" s="133"/>
      <c r="E30" s="131"/>
      <c r="F30" s="133"/>
      <c r="G30" s="133"/>
      <c r="H30" s="134"/>
      <c r="I30" s="135"/>
      <c r="J30" s="136"/>
      <c r="K30" s="134"/>
      <c r="L30" s="135"/>
      <c r="M30" s="182" t="s">
        <v>274</v>
      </c>
      <c r="N30" s="182"/>
      <c r="O30" s="138"/>
      <c r="P30" s="139">
        <f>+P27+P28+P29</f>
        <v>11109328.92</v>
      </c>
      <c r="Q30" s="140">
        <f>+Q27+Q28+Q29</f>
        <v>1240000</v>
      </c>
      <c r="R30" s="140">
        <f>+R27+R28+R29</f>
        <v>155000</v>
      </c>
      <c r="S30" s="140">
        <f>+S27+S28+S29</f>
        <v>0</v>
      </c>
      <c r="T30" s="141">
        <f>+T27+T28+T29</f>
        <v>12504328.92</v>
      </c>
      <c r="U30" s="142"/>
      <c r="V30" s="143"/>
      <c r="W30" s="144"/>
      <c r="X30" s="145"/>
      <c r="Y30" s="143"/>
    </row>
    <row r="31" spans="1:25" s="57" customFormat="1" ht="60.75" customHeight="1">
      <c r="A31" s="45" t="s">
        <v>347</v>
      </c>
      <c r="B31" s="47" t="s">
        <v>348</v>
      </c>
      <c r="C31" s="146" t="s">
        <v>357</v>
      </c>
      <c r="D31" s="47">
        <v>2023</v>
      </c>
      <c r="E31" s="47" t="s">
        <v>248</v>
      </c>
      <c r="F31" s="47" t="s">
        <v>62</v>
      </c>
      <c r="G31" s="47" t="s">
        <v>62</v>
      </c>
      <c r="H31" s="48">
        <v>20</v>
      </c>
      <c r="I31" s="49" t="s">
        <v>185</v>
      </c>
      <c r="J31" s="92" t="s">
        <v>359</v>
      </c>
      <c r="K31" s="94" t="s">
        <v>187</v>
      </c>
      <c r="L31" s="49"/>
      <c r="M31" s="62"/>
      <c r="N31" s="151" t="s">
        <v>358</v>
      </c>
      <c r="O31" s="80">
        <v>1</v>
      </c>
      <c r="P31" s="152">
        <v>1512351.63</v>
      </c>
      <c r="Q31" s="153">
        <v>0</v>
      </c>
      <c r="R31" s="153">
        <v>0</v>
      </c>
      <c r="S31" s="153">
        <v>0</v>
      </c>
      <c r="T31" s="152">
        <v>1512351.63</v>
      </c>
      <c r="U31" s="52"/>
      <c r="V31" s="65"/>
      <c r="W31" s="55"/>
      <c r="X31" s="76"/>
      <c r="Y31" s="65" t="s">
        <v>238</v>
      </c>
    </row>
    <row r="32" spans="1:25" s="57" customFormat="1" ht="39.950000000000003" customHeight="1">
      <c r="A32" s="130"/>
      <c r="B32" s="133"/>
      <c r="C32" s="148"/>
      <c r="D32" s="133"/>
      <c r="E32" s="133"/>
      <c r="F32" s="133"/>
      <c r="G32" s="133"/>
      <c r="H32" s="134"/>
      <c r="I32" s="135"/>
      <c r="J32" s="136"/>
      <c r="K32" s="134"/>
      <c r="L32" s="135"/>
      <c r="M32" s="182" t="s">
        <v>346</v>
      </c>
      <c r="N32" s="182"/>
      <c r="O32" s="138"/>
      <c r="P32" s="139">
        <f>SUM(P30+P31)</f>
        <v>12621680.550000001</v>
      </c>
      <c r="Q32" s="154">
        <f>SUM(Q30+Q31)</f>
        <v>1240000</v>
      </c>
      <c r="R32" s="154">
        <f>SUM(R30+R31)</f>
        <v>155000</v>
      </c>
      <c r="S32" s="154">
        <f>SUM(S30+S31)</f>
        <v>0</v>
      </c>
      <c r="T32" s="155">
        <f>SUM(T30+T31)</f>
        <v>14016680.550000001</v>
      </c>
      <c r="U32" s="52"/>
      <c r="V32" s="65"/>
      <c r="W32" s="55"/>
      <c r="X32" s="76"/>
      <c r="Y32" s="65"/>
    </row>
    <row r="33" spans="1:1024" s="57" customFormat="1" ht="12.75" customHeight="1">
      <c r="A33" s="183" t="s">
        <v>73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29"/>
      <c r="P33" s="29"/>
      <c r="Q33" s="29"/>
      <c r="R33" s="29"/>
      <c r="S33" s="29"/>
      <c r="T33" s="29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</row>
    <row r="34" spans="1:1024" ht="12.75" customHeight="1">
      <c r="A34" s="157" t="s">
        <v>275</v>
      </c>
      <c r="B34" s="157"/>
      <c r="C34" s="157"/>
      <c r="D34" s="157"/>
      <c r="E34" s="157"/>
      <c r="F34" s="157"/>
      <c r="G34" s="157"/>
      <c r="H34" s="157"/>
      <c r="I34" s="157"/>
      <c r="J34" s="157"/>
      <c r="K34" s="157"/>
      <c r="L34" s="157"/>
      <c r="M34" s="157"/>
      <c r="N34" s="157"/>
    </row>
    <row r="35" spans="1:1024" ht="12.75" customHeight="1">
      <c r="A35" s="157" t="s">
        <v>276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4"/>
      <c r="P35" s="15" t="s">
        <v>18</v>
      </c>
      <c r="Q35" s="14"/>
    </row>
    <row r="36" spans="1:1024" ht="12.75" customHeight="1">
      <c r="A36" s="157" t="s">
        <v>277</v>
      </c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P36" s="16" t="s">
        <v>19</v>
      </c>
    </row>
    <row r="37" spans="1:1024" ht="12.75" customHeight="1">
      <c r="A37" s="157" t="s">
        <v>278</v>
      </c>
      <c r="B37" s="157"/>
      <c r="C37" s="157"/>
      <c r="D37" s="157"/>
      <c r="E37" s="157"/>
      <c r="F37" s="157"/>
      <c r="G37" s="157"/>
      <c r="H37" s="157"/>
      <c r="I37" s="157"/>
      <c r="J37" s="157"/>
    </row>
    <row r="38" spans="1:1024" ht="12.75" customHeight="1">
      <c r="A38" s="167" t="s">
        <v>349</v>
      </c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P38" s="16"/>
    </row>
    <row r="39" spans="1:1024" ht="12.75" customHeight="1">
      <c r="A39" s="157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</row>
    <row r="40" spans="1:1024" ht="12.75" customHeight="1">
      <c r="A40" s="157" t="s">
        <v>350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R40" s="104"/>
    </row>
    <row r="41" spans="1:1024" ht="12.75" customHeight="1">
      <c r="A41" s="157" t="s">
        <v>279</v>
      </c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</row>
    <row r="42" spans="1:1024" ht="12.75" customHeight="1">
      <c r="A42" s="157" t="s">
        <v>280</v>
      </c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</row>
    <row r="43" spans="1:1024" ht="12.75" customHeight="1">
      <c r="A43" s="157" t="s">
        <v>281</v>
      </c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</row>
    <row r="44" spans="1:1024" ht="12.75" customHeight="1">
      <c r="A44" s="157" t="s">
        <v>282</v>
      </c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</row>
    <row r="45" spans="1:1024" ht="12.75" customHeight="1">
      <c r="A45" s="157" t="s">
        <v>283</v>
      </c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</row>
    <row r="46" spans="1:1024" ht="12.75" customHeight="1">
      <c r="A46" s="157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</row>
    <row r="47" spans="1:1024" ht="12.75" customHeight="1">
      <c r="A47" s="4"/>
      <c r="B47" s="4"/>
      <c r="C47" s="4"/>
      <c r="D47" s="4"/>
      <c r="E47" s="4"/>
      <c r="F47" s="4"/>
      <c r="G47" s="4"/>
      <c r="H47" s="4"/>
      <c r="I47" s="4"/>
    </row>
    <row r="48" spans="1:1024" ht="12.75" customHeight="1">
      <c r="A48" s="105" t="s">
        <v>175</v>
      </c>
      <c r="L48" s="36"/>
      <c r="M48" s="36"/>
      <c r="N48" s="36"/>
      <c r="O48" s="36"/>
      <c r="P48" s="36"/>
      <c r="Q48" s="36"/>
      <c r="R48" s="36"/>
      <c r="S48" s="36"/>
      <c r="T48" s="36"/>
    </row>
    <row r="49" spans="1:20" ht="12.75" customHeight="1">
      <c r="A49" s="180" t="s">
        <v>284</v>
      </c>
      <c r="B49" s="180"/>
      <c r="C49" s="180"/>
      <c r="D49" s="180"/>
      <c r="E49" s="180"/>
      <c r="F49" s="180"/>
      <c r="G49" s="180"/>
      <c r="H49" s="180"/>
      <c r="I49" s="180"/>
      <c r="J49" s="180"/>
      <c r="L49" s="36"/>
      <c r="M49" s="36"/>
      <c r="N49" s="36"/>
      <c r="O49" s="36"/>
      <c r="P49" s="36"/>
      <c r="Q49" s="36"/>
      <c r="R49" s="36"/>
      <c r="S49" s="36"/>
      <c r="T49" s="36"/>
    </row>
    <row r="50" spans="1:20" ht="12.75" customHeight="1">
      <c r="A50" s="4"/>
      <c r="B50" s="4"/>
      <c r="C50" s="4"/>
      <c r="D50" s="4"/>
      <c r="E50" s="4"/>
      <c r="L50" s="36"/>
      <c r="M50" s="36"/>
      <c r="N50" s="36"/>
      <c r="O50" s="36"/>
      <c r="P50" s="36"/>
      <c r="Q50" s="36"/>
      <c r="R50" s="36"/>
      <c r="S50" s="36"/>
      <c r="T50" s="36"/>
    </row>
    <row r="51" spans="1:20" ht="12.75" customHeight="1">
      <c r="A51" s="105" t="s">
        <v>176</v>
      </c>
      <c r="L51" s="36"/>
      <c r="M51" s="36"/>
      <c r="N51" s="36"/>
      <c r="O51" s="36"/>
      <c r="P51" s="36"/>
      <c r="Q51" s="36"/>
      <c r="R51" s="36"/>
      <c r="S51" s="36"/>
      <c r="T51" s="36"/>
    </row>
    <row r="52" spans="1:20" ht="12.75" customHeight="1">
      <c r="A52" s="180" t="s">
        <v>285</v>
      </c>
      <c r="B52" s="180"/>
      <c r="C52" s="180"/>
      <c r="D52" s="180"/>
      <c r="E52" s="180"/>
      <c r="F52" s="180"/>
      <c r="G52" s="180"/>
      <c r="H52" s="180"/>
      <c r="I52" s="180"/>
      <c r="J52" s="180"/>
      <c r="L52" s="36"/>
      <c r="M52" s="36"/>
      <c r="N52" s="36"/>
      <c r="O52" s="36"/>
      <c r="P52" s="36"/>
      <c r="Q52" s="36"/>
      <c r="R52" s="36"/>
      <c r="S52" s="36"/>
      <c r="T52" s="36"/>
    </row>
    <row r="53" spans="1:20" ht="12.75" customHeight="1">
      <c r="L53" s="36"/>
      <c r="M53" s="36"/>
      <c r="N53" s="36"/>
      <c r="O53" s="36"/>
      <c r="P53" s="36"/>
      <c r="Q53" s="36"/>
      <c r="R53" s="36"/>
      <c r="S53" s="36"/>
      <c r="T53" s="36"/>
    </row>
    <row r="54" spans="1:20" ht="12.75" customHeight="1">
      <c r="A54" s="105" t="s">
        <v>177</v>
      </c>
      <c r="L54" s="36"/>
      <c r="M54" s="36"/>
      <c r="N54" s="36"/>
      <c r="O54" s="36"/>
      <c r="P54" s="36"/>
      <c r="Q54" s="36"/>
      <c r="R54" s="36"/>
      <c r="S54" s="36"/>
      <c r="T54" s="36"/>
    </row>
    <row r="55" spans="1:20" ht="12.75" customHeight="1">
      <c r="A55" s="157" t="s">
        <v>286</v>
      </c>
      <c r="B55" s="157"/>
      <c r="C55" s="157"/>
      <c r="D55" s="157"/>
      <c r="E55" s="157"/>
      <c r="L55" s="36"/>
      <c r="M55" s="36"/>
      <c r="N55" s="36"/>
      <c r="O55" s="36"/>
      <c r="P55" s="36"/>
      <c r="Q55" s="36"/>
      <c r="R55" s="36"/>
      <c r="S55" s="36"/>
      <c r="T55" s="36"/>
    </row>
    <row r="56" spans="1:20" ht="12.75" customHeight="1">
      <c r="A56" s="157" t="s">
        <v>287</v>
      </c>
      <c r="B56" s="157"/>
      <c r="C56" s="157"/>
      <c r="D56" s="157"/>
      <c r="E56" s="157"/>
      <c r="L56" s="36"/>
      <c r="M56" s="36"/>
      <c r="N56" s="36"/>
      <c r="O56" s="36"/>
      <c r="P56" s="36"/>
      <c r="Q56" s="36"/>
      <c r="R56" s="36"/>
      <c r="S56" s="36"/>
      <c r="T56" s="36"/>
    </row>
    <row r="57" spans="1:20" ht="12.75" customHeight="1">
      <c r="A57" s="157" t="s">
        <v>288</v>
      </c>
      <c r="B57" s="157"/>
      <c r="C57" s="157"/>
      <c r="D57" s="157"/>
      <c r="E57" s="157"/>
      <c r="L57" s="36"/>
      <c r="M57" s="36"/>
      <c r="N57" s="36"/>
      <c r="O57" s="36"/>
      <c r="P57" s="36"/>
      <c r="Q57" s="36"/>
      <c r="R57" s="36"/>
      <c r="S57" s="36"/>
      <c r="T57" s="36"/>
    </row>
    <row r="58" spans="1:20" ht="12.75" customHeight="1">
      <c r="A58" s="4"/>
      <c r="B58" s="4"/>
      <c r="C58" s="4"/>
      <c r="D58" s="4"/>
      <c r="E58" s="4"/>
      <c r="L58" s="36"/>
      <c r="M58" s="36"/>
      <c r="N58" s="36"/>
      <c r="O58" s="36"/>
      <c r="P58" s="36"/>
      <c r="Q58" s="36"/>
      <c r="R58" s="36"/>
      <c r="S58" s="36"/>
      <c r="T58" s="36"/>
    </row>
    <row r="59" spans="1:20" ht="12.75" customHeight="1">
      <c r="A59" s="105" t="s">
        <v>179</v>
      </c>
      <c r="L59" s="36"/>
      <c r="M59" s="36"/>
      <c r="N59" s="36"/>
      <c r="O59" s="36"/>
      <c r="P59" s="36"/>
      <c r="Q59" s="36"/>
      <c r="R59" s="36"/>
      <c r="S59" s="36"/>
      <c r="T59" s="36"/>
    </row>
    <row r="60" spans="1:20" ht="12.75" customHeight="1">
      <c r="A60" s="157" t="s">
        <v>289</v>
      </c>
      <c r="B60" s="157"/>
      <c r="C60" s="157"/>
      <c r="D60" s="157"/>
      <c r="E60" s="157"/>
      <c r="L60" s="36"/>
      <c r="M60" s="36"/>
      <c r="N60" s="36"/>
      <c r="O60" s="36"/>
      <c r="P60" s="36"/>
      <c r="Q60" s="36"/>
      <c r="R60" s="36"/>
      <c r="S60" s="36"/>
      <c r="T60" s="36"/>
    </row>
    <row r="61" spans="1:20" ht="12.75" customHeight="1">
      <c r="A61" s="157" t="s">
        <v>290</v>
      </c>
      <c r="B61" s="157"/>
      <c r="C61" s="157"/>
      <c r="D61" s="157"/>
      <c r="E61" s="157"/>
      <c r="L61" s="36"/>
      <c r="M61" s="36"/>
      <c r="N61" s="36"/>
      <c r="O61" s="36"/>
      <c r="P61" s="36"/>
      <c r="Q61" s="36"/>
      <c r="R61" s="36"/>
      <c r="S61" s="36"/>
      <c r="T61" s="36"/>
    </row>
    <row r="62" spans="1:20" ht="12.75" customHeight="1">
      <c r="A62" s="157" t="s">
        <v>291</v>
      </c>
      <c r="B62" s="157"/>
      <c r="C62" s="157"/>
      <c r="D62" s="157"/>
      <c r="E62" s="157"/>
      <c r="L62" s="36"/>
      <c r="M62" s="36"/>
      <c r="N62" s="36"/>
      <c r="O62" s="36"/>
      <c r="P62" s="36"/>
      <c r="Q62" s="36"/>
      <c r="R62" s="36"/>
      <c r="S62" s="36"/>
      <c r="T62" s="36"/>
    </row>
    <row r="63" spans="1:20" ht="12.75" customHeight="1">
      <c r="A63" s="157" t="s">
        <v>292</v>
      </c>
      <c r="B63" s="157"/>
      <c r="C63" s="157"/>
      <c r="D63" s="157"/>
      <c r="E63" s="157"/>
      <c r="L63" s="36"/>
      <c r="M63" s="36"/>
      <c r="N63" s="36"/>
      <c r="O63" s="36"/>
      <c r="P63" s="36"/>
      <c r="Q63" s="36"/>
      <c r="R63" s="36"/>
      <c r="S63" s="36"/>
      <c r="T63" s="36"/>
    </row>
    <row r="64" spans="1:20" ht="12.75" customHeight="1">
      <c r="A64" s="157" t="s">
        <v>293</v>
      </c>
      <c r="B64" s="157"/>
      <c r="C64" s="157"/>
      <c r="D64" s="157"/>
      <c r="E64" s="157"/>
      <c r="L64" s="36"/>
      <c r="M64" s="36"/>
      <c r="N64" s="36"/>
      <c r="O64" s="36"/>
      <c r="P64" s="36"/>
      <c r="Q64" s="36"/>
      <c r="R64" s="36"/>
      <c r="S64" s="36"/>
      <c r="T64" s="36"/>
    </row>
    <row r="65" spans="1:1024" ht="12.75" customHeight="1">
      <c r="A65" s="157" t="s">
        <v>294</v>
      </c>
      <c r="B65" s="157"/>
      <c r="C65" s="157"/>
      <c r="D65" s="157"/>
      <c r="E65" s="157"/>
      <c r="L65" s="36"/>
      <c r="M65" s="36"/>
      <c r="N65" s="36"/>
      <c r="O65" s="36"/>
      <c r="P65" s="36"/>
      <c r="Q65" s="36"/>
      <c r="R65" s="36"/>
      <c r="S65" s="36"/>
      <c r="T65" s="36"/>
    </row>
    <row r="66" spans="1:1024">
      <c r="A66" s="4"/>
      <c r="B66" s="4"/>
      <c r="C66" s="4"/>
      <c r="D66" s="4"/>
      <c r="E66" s="4"/>
      <c r="L66" s="36"/>
      <c r="M66" s="36"/>
      <c r="N66" s="36"/>
      <c r="O66" s="36"/>
      <c r="P66" s="36"/>
      <c r="Q66" s="36"/>
      <c r="R66" s="36"/>
      <c r="S66" s="36"/>
      <c r="T66" s="36"/>
    </row>
    <row r="67" spans="1:1024">
      <c r="A67" s="105" t="s">
        <v>180</v>
      </c>
      <c r="L67" s="36"/>
      <c r="M67" s="36"/>
      <c r="N67" s="36"/>
      <c r="O67" s="36"/>
      <c r="P67" s="36"/>
      <c r="Q67" s="36"/>
      <c r="R67" s="36"/>
      <c r="S67" s="36"/>
      <c r="T67" s="36"/>
    </row>
    <row r="68" spans="1:1024" ht="12.75" customHeight="1">
      <c r="A68" s="180" t="s">
        <v>295</v>
      </c>
      <c r="B68" s="180"/>
      <c r="C68" s="180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  <c r="IG68" s="36"/>
      <c r="IH68" s="36"/>
      <c r="II68" s="36"/>
      <c r="IJ68" s="36"/>
      <c r="IK68" s="36"/>
      <c r="IL68" s="36"/>
      <c r="IM68" s="36"/>
      <c r="IN68" s="36"/>
      <c r="IO68" s="36"/>
      <c r="IP68" s="36"/>
      <c r="IQ68" s="36"/>
      <c r="IR68" s="36"/>
      <c r="IS68" s="36"/>
      <c r="IT68" s="36"/>
      <c r="IU68" s="36"/>
      <c r="IV68" s="36"/>
      <c r="IW68" s="36"/>
      <c r="IX68" s="36"/>
      <c r="IY68" s="36"/>
      <c r="IZ68" s="36"/>
      <c r="JA68" s="36"/>
      <c r="JB68" s="36"/>
      <c r="JC68" s="36"/>
      <c r="JD68" s="36"/>
      <c r="JE68" s="36"/>
      <c r="JF68" s="36"/>
      <c r="JG68" s="36"/>
      <c r="JH68" s="36"/>
      <c r="JI68" s="36"/>
      <c r="JJ68" s="36"/>
      <c r="JK68" s="36"/>
      <c r="JL68" s="36"/>
      <c r="JM68" s="36"/>
      <c r="JN68" s="36"/>
      <c r="JO68" s="36"/>
      <c r="JP68" s="36"/>
      <c r="JQ68" s="36"/>
      <c r="JR68" s="36"/>
      <c r="JS68" s="36"/>
      <c r="JT68" s="36"/>
      <c r="JU68" s="36"/>
      <c r="JV68" s="36"/>
      <c r="JW68" s="36"/>
      <c r="JX68" s="36"/>
      <c r="JY68" s="36"/>
      <c r="JZ68" s="36"/>
      <c r="KA68" s="36"/>
      <c r="KB68" s="36"/>
      <c r="KC68" s="36"/>
      <c r="KD68" s="36"/>
      <c r="KE68" s="36"/>
      <c r="KF68" s="36"/>
      <c r="KG68" s="36"/>
      <c r="KH68" s="36"/>
      <c r="KI68" s="36"/>
      <c r="KJ68" s="36"/>
      <c r="KK68" s="36"/>
      <c r="KL68" s="36"/>
      <c r="KM68" s="36"/>
      <c r="KN68" s="36"/>
      <c r="KO68" s="36"/>
      <c r="KP68" s="36"/>
      <c r="KQ68" s="36"/>
      <c r="KR68" s="36"/>
      <c r="KS68" s="36"/>
      <c r="KT68" s="36"/>
      <c r="KU68" s="36"/>
      <c r="KV68" s="36"/>
      <c r="KW68" s="36"/>
      <c r="KX68" s="36"/>
      <c r="KY68" s="36"/>
      <c r="KZ68" s="36"/>
      <c r="LA68" s="36"/>
      <c r="LB68" s="36"/>
      <c r="LC68" s="36"/>
      <c r="LD68" s="36"/>
      <c r="LE68" s="36"/>
      <c r="LF68" s="36"/>
      <c r="LG68" s="36"/>
      <c r="LH68" s="36"/>
      <c r="LI68" s="36"/>
      <c r="LJ68" s="36"/>
      <c r="LK68" s="36"/>
      <c r="LL68" s="36"/>
      <c r="LM68" s="36"/>
      <c r="LN68" s="36"/>
      <c r="LO68" s="36"/>
      <c r="LP68" s="36"/>
      <c r="LQ68" s="36"/>
      <c r="LR68" s="36"/>
      <c r="LS68" s="36"/>
      <c r="LT68" s="36"/>
      <c r="LU68" s="36"/>
      <c r="LV68" s="36"/>
      <c r="LW68" s="36"/>
      <c r="LX68" s="36"/>
      <c r="LY68" s="36"/>
      <c r="LZ68" s="36"/>
      <c r="MA68" s="36"/>
      <c r="MB68" s="36"/>
      <c r="MC68" s="36"/>
      <c r="MD68" s="36"/>
      <c r="ME68" s="36"/>
      <c r="MF68" s="36"/>
      <c r="MG68" s="36"/>
      <c r="MH68" s="36"/>
      <c r="MI68" s="36"/>
      <c r="MJ68" s="36"/>
      <c r="MK68" s="36"/>
      <c r="ML68" s="36"/>
      <c r="MM68" s="36"/>
      <c r="MN68" s="36"/>
      <c r="MO68" s="36"/>
      <c r="MP68" s="36"/>
      <c r="MQ68" s="36"/>
      <c r="MR68" s="36"/>
      <c r="MS68" s="36"/>
      <c r="MT68" s="36"/>
      <c r="MU68" s="36"/>
      <c r="MV68" s="36"/>
      <c r="MW68" s="36"/>
      <c r="MX68" s="36"/>
      <c r="MY68" s="36"/>
      <c r="MZ68" s="36"/>
      <c r="NA68" s="36"/>
      <c r="NB68" s="36"/>
      <c r="NC68" s="36"/>
      <c r="ND68" s="36"/>
      <c r="NE68" s="36"/>
      <c r="NF68" s="36"/>
      <c r="NG68" s="36"/>
      <c r="NH68" s="36"/>
      <c r="NI68" s="36"/>
      <c r="NJ68" s="36"/>
      <c r="NK68" s="36"/>
      <c r="NL68" s="36"/>
      <c r="NM68" s="36"/>
      <c r="NN68" s="36"/>
      <c r="NO68" s="36"/>
      <c r="NP68" s="36"/>
      <c r="NQ68" s="36"/>
      <c r="NR68" s="36"/>
      <c r="NS68" s="36"/>
      <c r="NT68" s="36"/>
      <c r="NU68" s="36"/>
      <c r="NV68" s="36"/>
      <c r="NW68" s="36"/>
      <c r="NX68" s="36"/>
      <c r="NY68" s="36"/>
      <c r="NZ68" s="36"/>
      <c r="OA68" s="36"/>
      <c r="OB68" s="36"/>
      <c r="OC68" s="36"/>
      <c r="OD68" s="36"/>
      <c r="OE68" s="36"/>
      <c r="OF68" s="36"/>
      <c r="OG68" s="36"/>
      <c r="OH68" s="36"/>
      <c r="OI68" s="36"/>
      <c r="OJ68" s="36"/>
      <c r="OK68" s="36"/>
      <c r="OL68" s="36"/>
      <c r="OM68" s="36"/>
      <c r="ON68" s="36"/>
      <c r="OO68" s="36"/>
      <c r="OP68" s="36"/>
      <c r="OQ68" s="36"/>
      <c r="OR68" s="36"/>
      <c r="OS68" s="36"/>
      <c r="OT68" s="36"/>
      <c r="OU68" s="36"/>
      <c r="OV68" s="36"/>
      <c r="OW68" s="36"/>
      <c r="OX68" s="36"/>
      <c r="OY68" s="36"/>
      <c r="OZ68" s="36"/>
      <c r="PA68" s="36"/>
      <c r="PB68" s="36"/>
      <c r="PC68" s="36"/>
      <c r="PD68" s="36"/>
      <c r="PE68" s="36"/>
      <c r="PF68" s="36"/>
      <c r="PG68" s="36"/>
      <c r="PH68" s="36"/>
      <c r="PI68" s="36"/>
      <c r="PJ68" s="36"/>
      <c r="PK68" s="36"/>
      <c r="PL68" s="36"/>
      <c r="PM68" s="36"/>
      <c r="PN68" s="36"/>
      <c r="PO68" s="36"/>
      <c r="PP68" s="36"/>
      <c r="PQ68" s="36"/>
      <c r="PR68" s="36"/>
      <c r="PS68" s="36"/>
      <c r="PT68" s="36"/>
      <c r="PU68" s="36"/>
      <c r="PV68" s="36"/>
      <c r="PW68" s="36"/>
      <c r="PX68" s="36"/>
      <c r="PY68" s="36"/>
      <c r="PZ68" s="36"/>
      <c r="QA68" s="36"/>
      <c r="QB68" s="36"/>
      <c r="QC68" s="36"/>
      <c r="QD68" s="36"/>
      <c r="QE68" s="36"/>
      <c r="QF68" s="36"/>
      <c r="QG68" s="36"/>
      <c r="QH68" s="36"/>
      <c r="QI68" s="36"/>
      <c r="QJ68" s="36"/>
      <c r="QK68" s="36"/>
      <c r="QL68" s="36"/>
      <c r="QM68" s="36"/>
      <c r="QN68" s="36"/>
      <c r="QO68" s="36"/>
      <c r="QP68" s="36"/>
      <c r="QQ68" s="36"/>
      <c r="QR68" s="36"/>
      <c r="QS68" s="36"/>
      <c r="QT68" s="36"/>
      <c r="QU68" s="36"/>
      <c r="QV68" s="36"/>
      <c r="QW68" s="36"/>
      <c r="QX68" s="36"/>
      <c r="QY68" s="36"/>
      <c r="QZ68" s="36"/>
      <c r="RA68" s="36"/>
      <c r="RB68" s="36"/>
      <c r="RC68" s="36"/>
      <c r="RD68" s="36"/>
      <c r="RE68" s="36"/>
      <c r="RF68" s="36"/>
      <c r="RG68" s="36"/>
      <c r="RH68" s="36"/>
      <c r="RI68" s="36"/>
      <c r="RJ68" s="36"/>
      <c r="RK68" s="36"/>
      <c r="RL68" s="36"/>
      <c r="RM68" s="36"/>
      <c r="RN68" s="36"/>
      <c r="RO68" s="36"/>
      <c r="RP68" s="36"/>
      <c r="RQ68" s="36"/>
      <c r="RR68" s="36"/>
      <c r="RS68" s="36"/>
      <c r="RT68" s="36"/>
      <c r="RU68" s="36"/>
      <c r="RV68" s="36"/>
      <c r="RW68" s="36"/>
      <c r="RX68" s="36"/>
      <c r="RY68" s="36"/>
      <c r="RZ68" s="36"/>
      <c r="SA68" s="36"/>
      <c r="SB68" s="36"/>
      <c r="SC68" s="36"/>
      <c r="SD68" s="36"/>
      <c r="SE68" s="36"/>
      <c r="SF68" s="36"/>
      <c r="SG68" s="36"/>
      <c r="SH68" s="36"/>
      <c r="SI68" s="36"/>
      <c r="SJ68" s="36"/>
      <c r="SK68" s="36"/>
      <c r="SL68" s="36"/>
      <c r="SM68" s="36"/>
      <c r="SN68" s="36"/>
      <c r="SO68" s="36"/>
      <c r="SP68" s="36"/>
      <c r="SQ68" s="36"/>
      <c r="SR68" s="36"/>
      <c r="SS68" s="36"/>
      <c r="ST68" s="36"/>
      <c r="SU68" s="36"/>
      <c r="SV68" s="36"/>
      <c r="SW68" s="36"/>
      <c r="SX68" s="36"/>
      <c r="SY68" s="36"/>
      <c r="SZ68" s="36"/>
      <c r="TA68" s="36"/>
      <c r="TB68" s="36"/>
      <c r="TC68" s="36"/>
      <c r="TD68" s="36"/>
      <c r="TE68" s="36"/>
      <c r="TF68" s="36"/>
      <c r="TG68" s="36"/>
      <c r="TH68" s="36"/>
      <c r="TI68" s="36"/>
      <c r="TJ68" s="36"/>
      <c r="TK68" s="36"/>
      <c r="TL68" s="36"/>
      <c r="TM68" s="36"/>
      <c r="TN68" s="36"/>
      <c r="TO68" s="36"/>
      <c r="TP68" s="36"/>
      <c r="TQ68" s="36"/>
      <c r="TR68" s="36"/>
      <c r="TS68" s="36"/>
      <c r="TT68" s="36"/>
      <c r="TU68" s="36"/>
      <c r="TV68" s="36"/>
      <c r="TW68" s="36"/>
      <c r="TX68" s="36"/>
      <c r="TY68" s="36"/>
      <c r="TZ68" s="36"/>
      <c r="UA68" s="36"/>
      <c r="UB68" s="36"/>
      <c r="UC68" s="36"/>
      <c r="UD68" s="36"/>
      <c r="UE68" s="36"/>
      <c r="UF68" s="36"/>
      <c r="UG68" s="36"/>
      <c r="UH68" s="36"/>
      <c r="UI68" s="36"/>
      <c r="UJ68" s="36"/>
      <c r="UK68" s="36"/>
      <c r="UL68" s="36"/>
      <c r="UM68" s="36"/>
      <c r="UN68" s="36"/>
      <c r="UO68" s="36"/>
      <c r="UP68" s="36"/>
      <c r="UQ68" s="36"/>
      <c r="UR68" s="36"/>
      <c r="US68" s="36"/>
      <c r="UT68" s="36"/>
      <c r="UU68" s="36"/>
      <c r="UV68" s="36"/>
      <c r="UW68" s="36"/>
      <c r="UX68" s="36"/>
      <c r="UY68" s="36"/>
      <c r="UZ68" s="36"/>
      <c r="VA68" s="36"/>
      <c r="VB68" s="36"/>
      <c r="VC68" s="36"/>
      <c r="VD68" s="36"/>
      <c r="VE68" s="36"/>
      <c r="VF68" s="36"/>
      <c r="VG68" s="36"/>
      <c r="VH68" s="36"/>
      <c r="VI68" s="36"/>
      <c r="VJ68" s="36"/>
      <c r="VK68" s="36"/>
      <c r="VL68" s="36"/>
      <c r="VM68" s="36"/>
      <c r="VN68" s="36"/>
      <c r="VO68" s="36"/>
      <c r="VP68" s="36"/>
      <c r="VQ68" s="36"/>
      <c r="VR68" s="36"/>
      <c r="VS68" s="36"/>
      <c r="VT68" s="36"/>
      <c r="VU68" s="36"/>
      <c r="VV68" s="36"/>
      <c r="VW68" s="36"/>
      <c r="VX68" s="36"/>
      <c r="VY68" s="36"/>
      <c r="VZ68" s="36"/>
      <c r="WA68" s="36"/>
      <c r="WB68" s="36"/>
      <c r="WC68" s="36"/>
      <c r="WD68" s="36"/>
      <c r="WE68" s="36"/>
      <c r="WF68" s="36"/>
      <c r="WG68" s="36"/>
      <c r="WH68" s="36"/>
      <c r="WI68" s="36"/>
      <c r="WJ68" s="36"/>
      <c r="WK68" s="36"/>
      <c r="WL68" s="36"/>
      <c r="WM68" s="36"/>
      <c r="WN68" s="36"/>
      <c r="WO68" s="36"/>
      <c r="WP68" s="36"/>
      <c r="WQ68" s="36"/>
      <c r="WR68" s="36"/>
      <c r="WS68" s="36"/>
      <c r="WT68" s="36"/>
      <c r="WU68" s="36"/>
      <c r="WV68" s="36"/>
      <c r="WW68" s="36"/>
      <c r="WX68" s="36"/>
      <c r="WY68" s="36"/>
      <c r="WZ68" s="36"/>
      <c r="XA68" s="36"/>
      <c r="XB68" s="36"/>
      <c r="XC68" s="36"/>
      <c r="XD68" s="36"/>
      <c r="XE68" s="36"/>
      <c r="XF68" s="36"/>
      <c r="XG68" s="36"/>
      <c r="XH68" s="36"/>
      <c r="XI68" s="36"/>
      <c r="XJ68" s="36"/>
      <c r="XK68" s="36"/>
      <c r="XL68" s="36"/>
      <c r="XM68" s="36"/>
      <c r="XN68" s="36"/>
      <c r="XO68" s="36"/>
      <c r="XP68" s="36"/>
      <c r="XQ68" s="36"/>
      <c r="XR68" s="36"/>
      <c r="XS68" s="36"/>
      <c r="XT68" s="36"/>
      <c r="XU68" s="36"/>
      <c r="XV68" s="36"/>
      <c r="XW68" s="36"/>
      <c r="XX68" s="36"/>
      <c r="XY68" s="36"/>
      <c r="XZ68" s="36"/>
      <c r="YA68" s="36"/>
      <c r="YB68" s="36"/>
      <c r="YC68" s="36"/>
      <c r="YD68" s="36"/>
      <c r="YE68" s="36"/>
      <c r="YF68" s="36"/>
      <c r="YG68" s="36"/>
      <c r="YH68" s="36"/>
      <c r="YI68" s="36"/>
      <c r="YJ68" s="36"/>
      <c r="YK68" s="36"/>
      <c r="YL68" s="36"/>
      <c r="YM68" s="36"/>
      <c r="YN68" s="36"/>
      <c r="YO68" s="36"/>
      <c r="YP68" s="36"/>
      <c r="YQ68" s="36"/>
      <c r="YR68" s="36"/>
      <c r="YS68" s="36"/>
      <c r="YT68" s="36"/>
      <c r="YU68" s="36"/>
      <c r="YV68" s="36"/>
      <c r="YW68" s="36"/>
      <c r="YX68" s="36"/>
      <c r="YY68" s="36"/>
      <c r="YZ68" s="36"/>
      <c r="ZA68" s="36"/>
      <c r="ZB68" s="36"/>
      <c r="ZC68" s="36"/>
      <c r="ZD68" s="36"/>
      <c r="ZE68" s="36"/>
      <c r="ZF68" s="36"/>
      <c r="ZG68" s="36"/>
      <c r="ZH68" s="36"/>
      <c r="ZI68" s="36"/>
      <c r="ZJ68" s="36"/>
      <c r="ZK68" s="36"/>
      <c r="ZL68" s="36"/>
      <c r="ZM68" s="36"/>
      <c r="ZN68" s="36"/>
      <c r="ZO68" s="36"/>
      <c r="ZP68" s="36"/>
      <c r="ZQ68" s="36"/>
      <c r="ZR68" s="36"/>
      <c r="ZS68" s="36"/>
      <c r="ZT68" s="36"/>
      <c r="ZU68" s="36"/>
      <c r="ZV68" s="36"/>
      <c r="ZW68" s="36"/>
      <c r="ZX68" s="36"/>
      <c r="ZY68" s="36"/>
      <c r="ZZ68" s="36"/>
      <c r="AAA68" s="36"/>
      <c r="AAB68" s="36"/>
      <c r="AAC68" s="36"/>
      <c r="AAD68" s="36"/>
      <c r="AAE68" s="36"/>
      <c r="AAF68" s="36"/>
      <c r="AAG68" s="36"/>
      <c r="AAH68" s="36"/>
      <c r="AAI68" s="36"/>
      <c r="AAJ68" s="36"/>
      <c r="AAK68" s="36"/>
      <c r="AAL68" s="36"/>
      <c r="AAM68" s="36"/>
      <c r="AAN68" s="36"/>
      <c r="AAO68" s="36"/>
      <c r="AAP68" s="36"/>
      <c r="AAQ68" s="36"/>
      <c r="AAR68" s="36"/>
      <c r="AAS68" s="36"/>
      <c r="AAT68" s="36"/>
      <c r="AAU68" s="36"/>
      <c r="AAV68" s="36"/>
      <c r="AAW68" s="36"/>
      <c r="AAX68" s="36"/>
      <c r="AAY68" s="36"/>
      <c r="AAZ68" s="36"/>
      <c r="ABA68" s="36"/>
      <c r="ABB68" s="36"/>
      <c r="ABC68" s="36"/>
      <c r="ABD68" s="36"/>
      <c r="ABE68" s="36"/>
      <c r="ABF68" s="36"/>
      <c r="ABG68" s="36"/>
      <c r="ABH68" s="36"/>
      <c r="ABI68" s="36"/>
      <c r="ABJ68" s="36"/>
      <c r="ABK68" s="36"/>
      <c r="ABL68" s="36"/>
      <c r="ABM68" s="36"/>
      <c r="ABN68" s="36"/>
      <c r="ABO68" s="36"/>
      <c r="ABP68" s="36"/>
      <c r="ABQ68" s="36"/>
      <c r="ABR68" s="36"/>
      <c r="ABS68" s="36"/>
      <c r="ABT68" s="36"/>
      <c r="ABU68" s="36"/>
      <c r="ABV68" s="36"/>
      <c r="ABW68" s="36"/>
      <c r="ABX68" s="36"/>
      <c r="ABY68" s="36"/>
      <c r="ABZ68" s="36"/>
      <c r="ACA68" s="36"/>
      <c r="ACB68" s="36"/>
      <c r="ACC68" s="36"/>
      <c r="ACD68" s="36"/>
      <c r="ACE68" s="36"/>
      <c r="ACF68" s="36"/>
      <c r="ACG68" s="36"/>
      <c r="ACH68" s="36"/>
      <c r="ACI68" s="36"/>
      <c r="ACJ68" s="36"/>
      <c r="ACK68" s="36"/>
      <c r="ACL68" s="36"/>
      <c r="ACM68" s="36"/>
      <c r="ACN68" s="36"/>
      <c r="ACO68" s="36"/>
      <c r="ACP68" s="36"/>
      <c r="ACQ68" s="36"/>
      <c r="ACR68" s="36"/>
      <c r="ACS68" s="36"/>
      <c r="ACT68" s="36"/>
      <c r="ACU68" s="36"/>
      <c r="ACV68" s="36"/>
      <c r="ACW68" s="36"/>
      <c r="ACX68" s="36"/>
      <c r="ACY68" s="36"/>
      <c r="ACZ68" s="36"/>
      <c r="ADA68" s="36"/>
      <c r="ADB68" s="36"/>
      <c r="ADC68" s="36"/>
      <c r="ADD68" s="36"/>
      <c r="ADE68" s="36"/>
      <c r="ADF68" s="36"/>
      <c r="ADG68" s="36"/>
      <c r="ADH68" s="36"/>
      <c r="ADI68" s="36"/>
      <c r="ADJ68" s="36"/>
      <c r="ADK68" s="36"/>
      <c r="ADL68" s="36"/>
      <c r="ADM68" s="36"/>
      <c r="ADN68" s="36"/>
      <c r="ADO68" s="36"/>
      <c r="ADP68" s="36"/>
      <c r="ADQ68" s="36"/>
      <c r="ADR68" s="36"/>
      <c r="ADS68" s="36"/>
      <c r="ADT68" s="36"/>
      <c r="ADU68" s="36"/>
      <c r="ADV68" s="36"/>
      <c r="ADW68" s="36"/>
      <c r="ADX68" s="36"/>
      <c r="ADY68" s="36"/>
      <c r="ADZ68" s="36"/>
      <c r="AEA68" s="36"/>
      <c r="AEB68" s="36"/>
      <c r="AEC68" s="36"/>
      <c r="AED68" s="36"/>
      <c r="AEE68" s="36"/>
      <c r="AEF68" s="36"/>
      <c r="AEG68" s="36"/>
      <c r="AEH68" s="36"/>
      <c r="AEI68" s="36"/>
      <c r="AEJ68" s="36"/>
      <c r="AEK68" s="36"/>
      <c r="AEL68" s="36"/>
      <c r="AEM68" s="36"/>
      <c r="AEN68" s="36"/>
      <c r="AEO68" s="36"/>
      <c r="AEP68" s="36"/>
      <c r="AEQ68" s="36"/>
      <c r="AER68" s="36"/>
      <c r="AES68" s="36"/>
      <c r="AET68" s="36"/>
      <c r="AEU68" s="36"/>
      <c r="AEV68" s="36"/>
      <c r="AEW68" s="36"/>
      <c r="AEX68" s="36"/>
      <c r="AEY68" s="36"/>
      <c r="AEZ68" s="36"/>
      <c r="AFA68" s="36"/>
      <c r="AFB68" s="36"/>
      <c r="AFC68" s="36"/>
      <c r="AFD68" s="36"/>
      <c r="AFE68" s="36"/>
      <c r="AFF68" s="36"/>
      <c r="AFG68" s="36"/>
      <c r="AFH68" s="36"/>
      <c r="AFI68" s="36"/>
      <c r="AFJ68" s="36"/>
      <c r="AFK68" s="36"/>
      <c r="AFL68" s="36"/>
      <c r="AFM68" s="36"/>
      <c r="AFN68" s="36"/>
      <c r="AFO68" s="36"/>
      <c r="AFP68" s="36"/>
      <c r="AFQ68" s="36"/>
      <c r="AFR68" s="36"/>
      <c r="AFS68" s="36"/>
      <c r="AFT68" s="36"/>
      <c r="AFU68" s="36"/>
      <c r="AFV68" s="36"/>
      <c r="AFW68" s="36"/>
      <c r="AFX68" s="36"/>
      <c r="AFY68" s="36"/>
      <c r="AFZ68" s="36"/>
      <c r="AGA68" s="36"/>
      <c r="AGB68" s="36"/>
      <c r="AGC68" s="36"/>
      <c r="AGD68" s="36"/>
      <c r="AGE68" s="36"/>
      <c r="AGF68" s="36"/>
      <c r="AGG68" s="36"/>
      <c r="AGH68" s="36"/>
      <c r="AGI68" s="36"/>
      <c r="AGJ68" s="36"/>
      <c r="AGK68" s="36"/>
      <c r="AGL68" s="36"/>
      <c r="AGM68" s="36"/>
      <c r="AGN68" s="36"/>
      <c r="AGO68" s="36"/>
      <c r="AGP68" s="36"/>
      <c r="AGQ68" s="36"/>
      <c r="AGR68" s="36"/>
      <c r="AGS68" s="36"/>
      <c r="AGT68" s="36"/>
      <c r="AGU68" s="36"/>
      <c r="AGV68" s="36"/>
      <c r="AGW68" s="36"/>
      <c r="AGX68" s="36"/>
      <c r="AGY68" s="36"/>
      <c r="AGZ68" s="36"/>
      <c r="AHA68" s="36"/>
      <c r="AHB68" s="36"/>
      <c r="AHC68" s="36"/>
      <c r="AHD68" s="36"/>
      <c r="AHE68" s="36"/>
      <c r="AHF68" s="36"/>
      <c r="AHG68" s="36"/>
      <c r="AHH68" s="36"/>
      <c r="AHI68" s="36"/>
      <c r="AHJ68" s="36"/>
      <c r="AHK68" s="36"/>
      <c r="AHL68" s="36"/>
      <c r="AHM68" s="36"/>
      <c r="AHN68" s="36"/>
      <c r="AHO68" s="36"/>
      <c r="AHP68" s="36"/>
      <c r="AHQ68" s="36"/>
      <c r="AHR68" s="36"/>
      <c r="AHS68" s="36"/>
      <c r="AHT68" s="36"/>
      <c r="AHU68" s="36"/>
      <c r="AHV68" s="36"/>
      <c r="AHW68" s="36"/>
      <c r="AHX68" s="36"/>
      <c r="AHY68" s="36"/>
      <c r="AHZ68" s="36"/>
      <c r="AIA68" s="36"/>
      <c r="AIB68" s="36"/>
      <c r="AIC68" s="36"/>
      <c r="AID68" s="36"/>
      <c r="AIE68" s="36"/>
      <c r="AIF68" s="36"/>
      <c r="AIG68" s="36"/>
      <c r="AIH68" s="36"/>
      <c r="AII68" s="36"/>
      <c r="AIJ68" s="36"/>
      <c r="AIK68" s="36"/>
      <c r="AIL68" s="36"/>
      <c r="AIM68" s="36"/>
      <c r="AIN68" s="36"/>
      <c r="AIO68" s="36"/>
      <c r="AIP68" s="36"/>
      <c r="AIQ68" s="36"/>
      <c r="AIR68" s="36"/>
      <c r="AIS68" s="36"/>
      <c r="AIT68" s="36"/>
      <c r="AIU68" s="36"/>
      <c r="AIV68" s="36"/>
      <c r="AIW68" s="36"/>
      <c r="AIX68" s="36"/>
      <c r="AIY68" s="36"/>
      <c r="AIZ68" s="36"/>
      <c r="AJA68" s="36"/>
      <c r="AJB68" s="36"/>
      <c r="AJC68" s="36"/>
      <c r="AJD68" s="36"/>
      <c r="AJE68" s="36"/>
      <c r="AJF68" s="36"/>
      <c r="AJG68" s="36"/>
      <c r="AJH68" s="36"/>
      <c r="AJI68" s="36"/>
      <c r="AJJ68" s="36"/>
      <c r="AJK68" s="36"/>
      <c r="AJL68" s="36"/>
      <c r="AJM68" s="36"/>
      <c r="AJN68" s="36"/>
      <c r="AJO68" s="36"/>
      <c r="AJP68" s="36"/>
      <c r="AJQ68" s="36"/>
      <c r="AJR68" s="36"/>
      <c r="AJS68" s="36"/>
      <c r="AJT68" s="36"/>
      <c r="AJU68" s="36"/>
      <c r="AJV68" s="36"/>
      <c r="AJW68" s="36"/>
      <c r="AJX68" s="36"/>
      <c r="AJY68" s="36"/>
      <c r="AJZ68" s="36"/>
      <c r="AKA68" s="36"/>
      <c r="AKB68" s="36"/>
      <c r="AKC68" s="36"/>
      <c r="AKD68" s="36"/>
      <c r="AKE68" s="36"/>
      <c r="AKF68" s="36"/>
      <c r="AKG68" s="36"/>
      <c r="AKH68" s="36"/>
      <c r="AKI68" s="36"/>
      <c r="AKJ68" s="36"/>
      <c r="AKK68" s="36"/>
      <c r="AKL68" s="36"/>
      <c r="AKM68" s="36"/>
      <c r="AKN68" s="36"/>
      <c r="AKO68" s="36"/>
      <c r="AKP68" s="36"/>
      <c r="AKQ68" s="36"/>
      <c r="AKR68" s="36"/>
      <c r="AKS68" s="36"/>
      <c r="AKT68" s="36"/>
      <c r="AKU68" s="36"/>
      <c r="AKV68" s="36"/>
      <c r="AKW68" s="36"/>
      <c r="AKX68" s="36"/>
      <c r="AKY68" s="36"/>
      <c r="AKZ68" s="36"/>
      <c r="ALA68" s="36"/>
      <c r="ALB68" s="36"/>
      <c r="ALC68" s="36"/>
      <c r="ALD68" s="36"/>
      <c r="ALE68" s="36"/>
      <c r="ALF68" s="36"/>
      <c r="ALG68" s="36"/>
      <c r="ALH68" s="36"/>
      <c r="ALI68" s="36"/>
      <c r="ALJ68" s="36"/>
      <c r="ALK68" s="36"/>
      <c r="ALL68" s="36"/>
      <c r="ALM68" s="36"/>
      <c r="ALN68" s="36"/>
      <c r="ALO68" s="36"/>
      <c r="ALP68" s="36"/>
      <c r="ALQ68" s="36"/>
      <c r="ALR68" s="36"/>
      <c r="ALS68" s="36"/>
      <c r="ALT68" s="36"/>
      <c r="ALU68" s="36"/>
      <c r="ALV68" s="36"/>
      <c r="ALW68" s="36"/>
      <c r="ALX68" s="36"/>
      <c r="ALY68" s="36"/>
      <c r="ALZ68" s="36"/>
      <c r="AMA68" s="36"/>
      <c r="AMB68" s="36"/>
      <c r="AMC68" s="36"/>
      <c r="AMD68" s="36"/>
      <c r="AME68" s="36"/>
      <c r="AMF68" s="36"/>
      <c r="AMG68" s="36"/>
      <c r="AMH68" s="36"/>
      <c r="AMI68" s="36"/>
      <c r="AMJ68" s="36"/>
    </row>
    <row r="69" spans="1:1024" s="36" customFormat="1" ht="12.75" customHeight="1">
      <c r="A69" s="180" t="s">
        <v>296</v>
      </c>
      <c r="B69" s="180"/>
      <c r="C69" s="180"/>
      <c r="D69" s="5"/>
      <c r="E69" s="5"/>
      <c r="F69" s="5"/>
      <c r="G69" s="5"/>
      <c r="H69" s="5"/>
      <c r="I69" s="5"/>
    </row>
    <row r="70" spans="1:1024" s="36" customFormat="1" ht="12.75" customHeight="1">
      <c r="A70" s="180" t="s">
        <v>297</v>
      </c>
      <c r="B70" s="180"/>
      <c r="C70" s="180"/>
      <c r="D70" s="5"/>
      <c r="E70" s="5"/>
      <c r="F70" s="5"/>
      <c r="G70" s="5"/>
      <c r="H70" s="5"/>
      <c r="I70" s="5"/>
    </row>
    <row r="71" spans="1:1024" s="36" customFormat="1" ht="12.75" customHeight="1">
      <c r="A71" s="180" t="s">
        <v>298</v>
      </c>
      <c r="B71" s="180"/>
      <c r="C71" s="180"/>
      <c r="D71" s="5"/>
      <c r="E71" s="5"/>
      <c r="F71" s="5"/>
      <c r="G71" s="5"/>
      <c r="H71" s="5"/>
      <c r="I71" s="5"/>
    </row>
    <row r="72" spans="1:1024" s="36" customFormat="1" ht="12.75" customHeight="1">
      <c r="A72" s="180" t="s">
        <v>299</v>
      </c>
      <c r="B72" s="180"/>
      <c r="C72" s="180"/>
      <c r="D72" s="5"/>
      <c r="E72" s="5"/>
      <c r="F72" s="5"/>
      <c r="G72" s="5"/>
      <c r="H72" s="5"/>
      <c r="I72" s="5"/>
    </row>
    <row r="73" spans="1:1024" s="36" customFormat="1" ht="12.75" customHeight="1">
      <c r="A73" s="157"/>
      <c r="B73" s="157"/>
      <c r="C73" s="157"/>
      <c r="D73" s="157"/>
      <c r="E73" s="157"/>
      <c r="F73" s="5"/>
      <c r="G73" s="5"/>
      <c r="H73" s="5"/>
      <c r="I73" s="5"/>
    </row>
    <row r="74" spans="1:1024" s="36" customFormat="1" ht="12.75" customHeight="1">
      <c r="A74" s="157"/>
      <c r="B74" s="157"/>
      <c r="C74" s="157"/>
      <c r="D74" s="157"/>
      <c r="E74" s="157"/>
      <c r="F74" s="5"/>
      <c r="G74" s="5"/>
      <c r="H74" s="5"/>
      <c r="I74" s="5"/>
    </row>
    <row r="75" spans="1:1024" s="36" customFormat="1" ht="12.75" customHeight="1">
      <c r="A75" s="157"/>
      <c r="B75" s="157"/>
      <c r="C75" s="157"/>
      <c r="D75" s="157"/>
      <c r="E75" s="157"/>
      <c r="F75" s="5"/>
      <c r="G75" s="5"/>
      <c r="H75" s="5"/>
      <c r="I75" s="5"/>
    </row>
    <row r="76" spans="1:1024" s="36" customFormat="1">
      <c r="A76" s="5"/>
      <c r="B76" s="5"/>
      <c r="C76" s="5"/>
      <c r="D76" s="5"/>
      <c r="E76" s="5"/>
      <c r="F76" s="5"/>
      <c r="G76" s="5"/>
      <c r="H76" s="5"/>
      <c r="I76" s="5"/>
    </row>
    <row r="77" spans="1:1024" s="36" customFormat="1">
      <c r="A77" s="5"/>
      <c r="B77" s="5"/>
      <c r="C77" s="5"/>
      <c r="D77" s="5"/>
      <c r="E77" s="5"/>
      <c r="F77" s="5"/>
      <c r="G77" s="5"/>
      <c r="H77" s="5"/>
      <c r="I77" s="5"/>
    </row>
    <row r="78" spans="1:1024" s="36" customFormat="1">
      <c r="A78" s="5"/>
      <c r="B78" s="5"/>
      <c r="C78" s="5"/>
      <c r="D78" s="5"/>
      <c r="E78" s="5"/>
      <c r="F78" s="5"/>
      <c r="G78" s="5"/>
      <c r="H78" s="5"/>
      <c r="I78" s="5"/>
    </row>
    <row r="79" spans="1:1024" s="36" customFormat="1">
      <c r="A79" s="5"/>
      <c r="B79" s="5"/>
      <c r="C79" s="5"/>
      <c r="D79" s="5"/>
      <c r="E79" s="5"/>
      <c r="F79" s="5"/>
      <c r="G79" s="5"/>
      <c r="H79" s="5"/>
      <c r="I79" s="5"/>
    </row>
    <row r="80" spans="1:1024" s="36" customFormat="1">
      <c r="A80" s="5"/>
      <c r="B80" s="5"/>
      <c r="C80" s="5"/>
      <c r="D80" s="5"/>
      <c r="E80" s="5"/>
      <c r="F80" s="5"/>
      <c r="G80" s="5"/>
      <c r="H80" s="5"/>
      <c r="I80" s="5"/>
    </row>
    <row r="81" spans="1:20" s="36" customFormat="1" ht="12.75" customHeight="1">
      <c r="A81" s="5"/>
      <c r="B81" s="5"/>
      <c r="C81" s="5"/>
      <c r="D81" s="5"/>
      <c r="E81" s="5"/>
      <c r="F81" s="5"/>
      <c r="G81" s="5"/>
      <c r="H81" s="5"/>
      <c r="I81" s="5"/>
    </row>
    <row r="82" spans="1:20" s="36" customFormat="1" ht="12.75" customHeight="1">
      <c r="A82" s="5"/>
      <c r="B82" s="5"/>
      <c r="C82" s="5"/>
      <c r="D82" s="5"/>
      <c r="E82" s="5"/>
      <c r="F82" s="5"/>
      <c r="G82" s="5"/>
      <c r="H82" s="5"/>
      <c r="I82" s="5"/>
    </row>
    <row r="83" spans="1:20" s="36" customFormat="1" ht="12.75" customHeight="1">
      <c r="A83" s="5"/>
      <c r="B83" s="5"/>
      <c r="C83" s="5"/>
      <c r="D83" s="5"/>
      <c r="E83" s="5"/>
      <c r="F83" s="5"/>
      <c r="G83" s="5"/>
      <c r="H83" s="5"/>
      <c r="I83" s="5"/>
    </row>
    <row r="84" spans="1:20" s="36" customFormat="1" ht="12.75" customHeight="1">
      <c r="A84" s="5"/>
      <c r="B84" s="5"/>
      <c r="C84" s="5"/>
      <c r="D84" s="5"/>
      <c r="E84" s="5"/>
      <c r="F84" s="5"/>
      <c r="G84" s="5"/>
      <c r="H84" s="5"/>
      <c r="I84" s="5"/>
    </row>
    <row r="85" spans="1:20" s="36" customFormat="1" ht="12.75" customHeight="1">
      <c r="A85" s="5"/>
      <c r="B85" s="5"/>
      <c r="C85" s="5"/>
      <c r="D85" s="5"/>
      <c r="E85" s="5"/>
      <c r="F85" s="5"/>
      <c r="G85" s="5"/>
      <c r="H85" s="5"/>
      <c r="I85" s="5"/>
      <c r="L85" s="5"/>
      <c r="M85" s="5"/>
      <c r="N85" s="5"/>
      <c r="O85" s="106"/>
      <c r="P85" s="5"/>
      <c r="Q85" s="5"/>
      <c r="R85" s="5"/>
      <c r="S85" s="5"/>
      <c r="T85" s="5"/>
    </row>
    <row r="86" spans="1:20" s="36" customFormat="1">
      <c r="A86" s="5"/>
      <c r="B86" s="5"/>
      <c r="C86" s="5"/>
      <c r="D86" s="5"/>
      <c r="E86" s="5"/>
      <c r="F86" s="5"/>
      <c r="G86" s="5"/>
      <c r="H86" s="5"/>
      <c r="I86" s="5"/>
      <c r="L86" s="5"/>
      <c r="M86" s="5"/>
      <c r="N86" s="5"/>
      <c r="O86" s="5"/>
      <c r="P86" s="5"/>
      <c r="Q86" s="5"/>
      <c r="R86" s="5"/>
      <c r="S86" s="5"/>
      <c r="T86" s="5"/>
    </row>
    <row r="87" spans="1:20" s="36" customFormat="1">
      <c r="A87" s="5"/>
      <c r="B87" s="5"/>
      <c r="C87" s="5"/>
      <c r="D87" s="5"/>
      <c r="E87" s="5"/>
      <c r="F87" s="5"/>
      <c r="G87" s="5"/>
      <c r="H87" s="5"/>
      <c r="I87" s="5"/>
      <c r="L87" s="5"/>
      <c r="M87" s="5"/>
      <c r="N87" s="5"/>
      <c r="O87" s="5"/>
      <c r="P87" s="5"/>
      <c r="Q87" s="5"/>
      <c r="R87" s="5"/>
      <c r="S87" s="5"/>
      <c r="T87" s="5"/>
    </row>
    <row r="88" spans="1:20" s="36" customFormat="1">
      <c r="A88" s="5"/>
      <c r="B88" s="5"/>
      <c r="C88" s="5"/>
      <c r="D88" s="5"/>
      <c r="E88" s="5"/>
      <c r="F88" s="5"/>
      <c r="G88" s="5"/>
      <c r="H88" s="5"/>
      <c r="I88" s="5"/>
      <c r="L88" s="5"/>
      <c r="M88" s="5"/>
      <c r="N88" s="5"/>
      <c r="O88" s="5"/>
      <c r="P88" s="5"/>
      <c r="Q88" s="5"/>
      <c r="R88" s="5"/>
      <c r="S88" s="5"/>
      <c r="T88" s="5"/>
    </row>
    <row r="89" spans="1:20" s="36" customFormat="1">
      <c r="A89" s="5"/>
      <c r="B89" s="5"/>
      <c r="C89" s="5"/>
      <c r="D89" s="5"/>
      <c r="E89" s="5"/>
      <c r="F89" s="5"/>
      <c r="G89" s="5"/>
      <c r="H89" s="5"/>
      <c r="I89" s="5"/>
      <c r="L89" s="5"/>
      <c r="M89" s="5"/>
      <c r="N89" s="5"/>
      <c r="O89" s="5"/>
      <c r="P89" s="5"/>
      <c r="Q89" s="5"/>
      <c r="R89" s="5"/>
      <c r="S89" s="5"/>
      <c r="T89" s="5"/>
    </row>
    <row r="90" spans="1:20" s="36" customFormat="1">
      <c r="A90" s="5"/>
      <c r="B90" s="5"/>
      <c r="C90" s="5"/>
      <c r="D90" s="5"/>
      <c r="E90" s="5"/>
      <c r="F90" s="5"/>
      <c r="G90" s="5"/>
      <c r="H90" s="5"/>
      <c r="I90" s="5"/>
      <c r="L90" s="5"/>
      <c r="M90" s="5"/>
      <c r="N90" s="5"/>
      <c r="O90" s="5"/>
      <c r="P90" s="5"/>
      <c r="Q90" s="5"/>
      <c r="R90" s="5"/>
      <c r="S90" s="5"/>
      <c r="T90" s="5"/>
    </row>
    <row r="91" spans="1:20" s="36" customFormat="1">
      <c r="A91" s="5"/>
      <c r="B91" s="5"/>
      <c r="C91" s="5"/>
      <c r="D91" s="5"/>
      <c r="E91" s="5"/>
      <c r="F91" s="5"/>
      <c r="G91" s="5"/>
      <c r="H91" s="5"/>
      <c r="I91" s="5"/>
      <c r="L91" s="5"/>
      <c r="M91" s="5"/>
      <c r="N91" s="5"/>
      <c r="O91" s="5"/>
      <c r="P91" s="5"/>
      <c r="Q91" s="5"/>
      <c r="R91" s="5"/>
      <c r="S91" s="5"/>
      <c r="T91" s="5"/>
    </row>
    <row r="92" spans="1:20" s="36" customFormat="1">
      <c r="A92" s="5"/>
      <c r="B92" s="5"/>
      <c r="C92" s="5"/>
      <c r="D92" s="5"/>
      <c r="E92" s="5"/>
      <c r="F92" s="5"/>
      <c r="G92" s="5"/>
      <c r="H92" s="5"/>
      <c r="I92" s="5"/>
      <c r="L92" s="5"/>
      <c r="M92" s="5"/>
      <c r="N92" s="5"/>
      <c r="O92" s="5"/>
      <c r="P92" s="5"/>
      <c r="Q92" s="5"/>
      <c r="R92" s="5"/>
      <c r="S92" s="5"/>
      <c r="T92" s="5"/>
    </row>
    <row r="93" spans="1:20" s="36" customFormat="1">
      <c r="A93" s="5"/>
      <c r="B93" s="5"/>
      <c r="C93" s="5"/>
      <c r="D93" s="5"/>
      <c r="E93" s="5"/>
      <c r="F93" s="5"/>
      <c r="G93" s="5"/>
      <c r="H93" s="5"/>
      <c r="I93" s="5"/>
      <c r="L93" s="5"/>
      <c r="M93" s="5"/>
      <c r="N93" s="5"/>
      <c r="O93" s="5"/>
      <c r="P93" s="5"/>
      <c r="Q93" s="5"/>
      <c r="R93" s="5"/>
      <c r="S93" s="5"/>
      <c r="T93" s="5"/>
    </row>
    <row r="94" spans="1:20" s="36" customFormat="1">
      <c r="A94" s="5"/>
      <c r="B94" s="5"/>
      <c r="C94" s="5"/>
      <c r="D94" s="5"/>
      <c r="E94" s="5"/>
      <c r="F94" s="5"/>
      <c r="G94" s="5"/>
      <c r="H94" s="5"/>
      <c r="I94" s="5"/>
      <c r="L94" s="5"/>
      <c r="M94" s="5"/>
      <c r="N94" s="5"/>
      <c r="O94" s="5"/>
      <c r="P94" s="5"/>
      <c r="Q94" s="5"/>
      <c r="R94" s="5"/>
      <c r="S94" s="5"/>
      <c r="T94" s="5"/>
    </row>
    <row r="95" spans="1:20" s="36" customFormat="1">
      <c r="A95" s="5"/>
      <c r="B95" s="5"/>
      <c r="C95" s="5"/>
      <c r="D95" s="5"/>
      <c r="E95" s="5"/>
      <c r="F95" s="5"/>
      <c r="G95" s="5"/>
      <c r="H95" s="5"/>
      <c r="I95" s="5"/>
      <c r="L95" s="5"/>
      <c r="M95" s="5"/>
      <c r="N95" s="5"/>
      <c r="O95" s="5"/>
      <c r="P95" s="5"/>
      <c r="Q95" s="5"/>
      <c r="R95" s="5"/>
      <c r="S95" s="5"/>
      <c r="T95" s="5"/>
    </row>
    <row r="96" spans="1:20" s="36" customFormat="1">
      <c r="A96" s="5"/>
      <c r="B96" s="5"/>
      <c r="C96" s="5"/>
      <c r="D96" s="5"/>
      <c r="E96" s="5"/>
      <c r="F96" s="5"/>
      <c r="G96" s="5"/>
      <c r="H96" s="5"/>
      <c r="I96" s="5"/>
      <c r="L96" s="5"/>
      <c r="M96" s="5"/>
      <c r="N96" s="5"/>
      <c r="O96" s="5"/>
      <c r="P96" s="5"/>
      <c r="Q96" s="5"/>
      <c r="R96" s="5"/>
      <c r="S96" s="5"/>
      <c r="T96" s="5"/>
    </row>
    <row r="97" spans="1:1024" s="36" customFormat="1">
      <c r="A97" s="5"/>
      <c r="B97" s="5"/>
      <c r="C97" s="5"/>
      <c r="D97" s="5"/>
      <c r="E97" s="5"/>
      <c r="F97" s="5"/>
      <c r="G97" s="5"/>
      <c r="H97" s="5"/>
      <c r="I97" s="5"/>
      <c r="L97" s="5"/>
      <c r="M97" s="5"/>
      <c r="N97" s="5"/>
      <c r="O97" s="5"/>
      <c r="P97" s="5"/>
      <c r="Q97" s="5"/>
      <c r="R97" s="5"/>
      <c r="S97" s="5"/>
      <c r="T97" s="5"/>
    </row>
    <row r="98" spans="1:1024" s="36" customFormat="1">
      <c r="A98" s="5"/>
      <c r="B98" s="5"/>
      <c r="C98" s="5"/>
      <c r="D98" s="5"/>
      <c r="E98" s="5"/>
      <c r="F98" s="5"/>
      <c r="G98" s="5"/>
      <c r="H98" s="5"/>
      <c r="I98" s="5"/>
      <c r="L98" s="5"/>
      <c r="M98" s="5"/>
      <c r="N98" s="5"/>
      <c r="O98" s="5"/>
      <c r="P98" s="5"/>
      <c r="Q98" s="5"/>
      <c r="R98" s="5"/>
      <c r="S98" s="5"/>
      <c r="T98" s="5"/>
    </row>
    <row r="99" spans="1:1024" s="36" customFormat="1">
      <c r="A99" s="5"/>
      <c r="B99" s="5"/>
      <c r="C99" s="5"/>
      <c r="D99" s="5"/>
      <c r="E99" s="5"/>
      <c r="F99" s="5"/>
      <c r="G99" s="5"/>
      <c r="H99" s="5"/>
      <c r="I99" s="5"/>
      <c r="L99" s="5"/>
      <c r="M99" s="5"/>
      <c r="N99" s="5"/>
      <c r="O99" s="5"/>
      <c r="P99" s="5"/>
      <c r="Q99" s="5"/>
      <c r="R99" s="5"/>
      <c r="S99" s="5"/>
      <c r="T99" s="5"/>
    </row>
    <row r="100" spans="1:1024" s="36" customFormat="1">
      <c r="A100" s="5"/>
      <c r="B100" s="5"/>
      <c r="C100" s="5"/>
      <c r="D100" s="5"/>
      <c r="E100" s="5"/>
      <c r="F100" s="5"/>
      <c r="G100" s="5"/>
      <c r="H100" s="5"/>
      <c r="I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1024" s="36" customFormat="1">
      <c r="A101" s="5"/>
      <c r="B101" s="5"/>
      <c r="C101" s="5"/>
      <c r="D101" s="5"/>
      <c r="E101" s="5"/>
      <c r="F101" s="5"/>
      <c r="G101" s="5"/>
      <c r="H101" s="5"/>
      <c r="I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1024" s="36" customFormat="1">
      <c r="A102" s="5"/>
      <c r="B102" s="5"/>
      <c r="C102" s="5"/>
      <c r="D102" s="5"/>
      <c r="E102" s="5"/>
      <c r="F102" s="5"/>
      <c r="G102" s="5"/>
      <c r="H102" s="5"/>
      <c r="I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1024" s="36" customFormat="1">
      <c r="A103" s="5"/>
      <c r="B103" s="5"/>
      <c r="C103" s="5"/>
      <c r="D103" s="5"/>
      <c r="E103" s="5"/>
      <c r="F103" s="5"/>
      <c r="G103" s="5"/>
      <c r="H103" s="5"/>
      <c r="I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1024" s="36" customFormat="1">
      <c r="A104" s="5"/>
      <c r="B104" s="5"/>
      <c r="C104" s="5"/>
      <c r="D104" s="5"/>
      <c r="E104" s="5"/>
      <c r="F104" s="5"/>
      <c r="G104" s="5"/>
      <c r="H104" s="5"/>
      <c r="I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1024" s="36" customFormat="1">
      <c r="A105" s="5"/>
      <c r="B105" s="5"/>
      <c r="C105" s="5"/>
      <c r="D105" s="5"/>
      <c r="E105" s="5"/>
      <c r="F105" s="5"/>
      <c r="G105" s="5"/>
      <c r="H105" s="5"/>
      <c r="I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1024" s="36" customFormat="1">
      <c r="A106" s="5"/>
      <c r="B106" s="5"/>
      <c r="C106" s="5"/>
      <c r="D106" s="5"/>
      <c r="E106" s="5"/>
      <c r="F106" s="5"/>
      <c r="G106" s="5"/>
      <c r="H106" s="5"/>
      <c r="I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1024" s="36" customFormat="1">
      <c r="A107" s="5"/>
      <c r="B107" s="5"/>
      <c r="C107" s="5"/>
      <c r="D107" s="5"/>
      <c r="E107" s="5"/>
      <c r="F107" s="5"/>
      <c r="G107" s="5"/>
      <c r="H107" s="5"/>
      <c r="I107" s="5"/>
      <c r="J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</row>
    <row r="108" spans="1:1024">
      <c r="K108" s="36"/>
    </row>
    <row r="109" spans="1:1024">
      <c r="K109" s="36"/>
    </row>
    <row r="110" spans="1:1024">
      <c r="K110" s="36"/>
    </row>
    <row r="111" spans="1:1024">
      <c r="K111" s="36"/>
    </row>
    <row r="112" spans="1:1024">
      <c r="K112" s="36"/>
    </row>
    <row r="113" spans="11:11">
      <c r="K113" s="36"/>
    </row>
    <row r="114" spans="11:11">
      <c r="K114" s="36"/>
    </row>
    <row r="115" spans="11:11">
      <c r="K115" s="36"/>
    </row>
    <row r="116" spans="11:11">
      <c r="K116" s="36"/>
    </row>
    <row r="117" spans="11:11">
      <c r="K117" s="36"/>
    </row>
    <row r="118" spans="11:11">
      <c r="K118" s="36"/>
    </row>
    <row r="119" spans="11:11">
      <c r="K119" s="36"/>
    </row>
    <row r="120" spans="11:11">
      <c r="K120" s="36"/>
    </row>
    <row r="121" spans="11:11">
      <c r="K121" s="36"/>
    </row>
    <row r="122" spans="11:11">
      <c r="K122" s="36"/>
    </row>
    <row r="123" spans="11:11" ht="12.75" customHeight="1">
      <c r="K123" s="36"/>
    </row>
    <row r="124" spans="11:11">
      <c r="K124" s="36"/>
    </row>
    <row r="125" spans="11:11" ht="12.75" customHeight="1">
      <c r="K125" s="36"/>
    </row>
    <row r="126" spans="11:11">
      <c r="K126" s="36"/>
    </row>
    <row r="127" spans="11:11">
      <c r="K127" s="36"/>
    </row>
    <row r="128" spans="11:11">
      <c r="K128" s="36"/>
    </row>
    <row r="129" spans="11:11">
      <c r="K129" s="36"/>
    </row>
    <row r="130" spans="11:11">
      <c r="K130" s="36"/>
    </row>
    <row r="131" spans="11:11">
      <c r="K131" s="36"/>
    </row>
    <row r="132" spans="11:11">
      <c r="K132" s="36"/>
    </row>
    <row r="133" spans="11:11">
      <c r="K133" s="36"/>
    </row>
    <row r="134" spans="11:11">
      <c r="K134" s="36"/>
    </row>
    <row r="135" spans="11:11">
      <c r="K135" s="36"/>
    </row>
    <row r="136" spans="11:11">
      <c r="K136" s="36"/>
    </row>
  </sheetData>
  <mergeCells count="66">
    <mergeCell ref="A1:T1"/>
    <mergeCell ref="A2:T2"/>
    <mergeCell ref="A4:T4"/>
    <mergeCell ref="A7:A9"/>
    <mergeCell ref="B7:B9"/>
    <mergeCell ref="C7:C9"/>
    <mergeCell ref="D7:D9"/>
    <mergeCell ref="E7:E9"/>
    <mergeCell ref="F7:F9"/>
    <mergeCell ref="G7:G9"/>
    <mergeCell ref="H7:J7"/>
    <mergeCell ref="K7:K9"/>
    <mergeCell ref="L7:L9"/>
    <mergeCell ref="M7:M9"/>
    <mergeCell ref="N7:N9"/>
    <mergeCell ref="O7:O9"/>
    <mergeCell ref="P7:X7"/>
    <mergeCell ref="Y7:Y9"/>
    <mergeCell ref="H8:H9"/>
    <mergeCell ref="I8:I9"/>
    <mergeCell ref="J8:J9"/>
    <mergeCell ref="P8:P9"/>
    <mergeCell ref="Q8:Q9"/>
    <mergeCell ref="R8:R9"/>
    <mergeCell ref="S8:S9"/>
    <mergeCell ref="T8:T9"/>
    <mergeCell ref="U8:U9"/>
    <mergeCell ref="V8:V9"/>
    <mergeCell ref="M22:N22"/>
    <mergeCell ref="M24:N24"/>
    <mergeCell ref="M27:N27"/>
    <mergeCell ref="M30:N30"/>
    <mergeCell ref="A33:N33"/>
    <mergeCell ref="M32:N32"/>
    <mergeCell ref="A34:N34"/>
    <mergeCell ref="A35:N35"/>
    <mergeCell ref="A36:N36"/>
    <mergeCell ref="A37:J37"/>
    <mergeCell ref="A38:N38"/>
    <mergeCell ref="A39:M39"/>
    <mergeCell ref="A40:M40"/>
    <mergeCell ref="A41:M41"/>
    <mergeCell ref="A42:M42"/>
    <mergeCell ref="A43:M43"/>
    <mergeCell ref="A44:N44"/>
    <mergeCell ref="A45:M45"/>
    <mergeCell ref="A46:M46"/>
    <mergeCell ref="A49:J49"/>
    <mergeCell ref="A52:J52"/>
    <mergeCell ref="A55:E55"/>
    <mergeCell ref="A56:E56"/>
    <mergeCell ref="A57:E57"/>
    <mergeCell ref="A60:E60"/>
    <mergeCell ref="A61:E61"/>
    <mergeCell ref="A62:E62"/>
    <mergeCell ref="A63:E63"/>
    <mergeCell ref="A64:E64"/>
    <mergeCell ref="A65:E65"/>
    <mergeCell ref="A68:C68"/>
    <mergeCell ref="A74:E74"/>
    <mergeCell ref="A75:E75"/>
    <mergeCell ref="A69:C69"/>
    <mergeCell ref="A70:C70"/>
    <mergeCell ref="A71:C71"/>
    <mergeCell ref="A72:C72"/>
    <mergeCell ref="A73:E73"/>
  </mergeCells>
  <printOptions horizontalCentered="1" verticalCentered="1" gridLines="1"/>
  <pageMargins left="0.196527777777778" right="0.196527777777778" top="1.1812499999999999" bottom="1.1812499999999999" header="0.511811023622047" footer="0.511811023622047"/>
  <pageSetup paperSize="9" fitToWidth="10" fitToHeight="5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J65"/>
  <sheetViews>
    <sheetView topLeftCell="A14" zoomScale="75" zoomScaleNormal="75" workbookViewId="0">
      <selection activeCell="E27" sqref="E27"/>
    </sheetView>
  </sheetViews>
  <sheetFormatPr defaultColWidth="9" defaultRowHeight="12.75"/>
  <cols>
    <col min="1" max="1" width="21.42578125" style="107" customWidth="1"/>
    <col min="2" max="2" width="24.7109375" style="107" customWidth="1"/>
    <col min="3" max="3" width="49.7109375" style="107" customWidth="1"/>
    <col min="4" max="5" width="23.42578125" style="107" customWidth="1"/>
    <col min="6" max="6" width="24.42578125" style="107" customWidth="1"/>
    <col min="7" max="7" width="24.7109375" style="107" customWidth="1"/>
    <col min="8" max="8" width="25.140625" style="107" customWidth="1"/>
    <col min="9" max="9" width="13.85546875" style="107" customWidth="1"/>
    <col min="10" max="11" width="17" style="107" customWidth="1"/>
    <col min="12" max="12" width="15.7109375" style="107" customWidth="1"/>
    <col min="13" max="13" width="48.140625" style="107" customWidth="1"/>
    <col min="14" max="14" width="23.85546875" style="107" customWidth="1"/>
    <col min="15" max="15" width="15.28515625" style="107" customWidth="1"/>
    <col min="16" max="1024" width="9" style="107"/>
  </cols>
  <sheetData>
    <row r="1" spans="1:14" ht="18.75" customHeight="1">
      <c r="A1" s="159" t="s">
        <v>300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</row>
    <row r="2" spans="1:14" ht="18.75">
      <c r="A2" s="159" t="s">
        <v>24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</row>
    <row r="3" spans="1:14" ht="15.75">
      <c r="A3" s="172"/>
      <c r="B3" s="172"/>
      <c r="C3" s="172"/>
      <c r="D3" s="172"/>
      <c r="E3" s="172"/>
      <c r="F3" s="172"/>
      <c r="G3" s="172"/>
      <c r="H3" s="172"/>
      <c r="I3" s="172"/>
      <c r="J3" s="172"/>
      <c r="K3" s="172"/>
    </row>
    <row r="4" spans="1:14" ht="18">
      <c r="A4" s="173" t="s">
        <v>301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</row>
    <row r="5" spans="1:14" ht="18">
      <c r="A5" s="3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</row>
    <row r="7" spans="1:14" ht="28.5" customHeight="1">
      <c r="A7" s="169" t="s">
        <v>302</v>
      </c>
      <c r="B7" s="170" t="s">
        <v>303</v>
      </c>
      <c r="C7" s="169" t="s">
        <v>304</v>
      </c>
      <c r="D7" s="169" t="s">
        <v>353</v>
      </c>
      <c r="E7" s="170" t="s">
        <v>305</v>
      </c>
      <c r="F7" s="170" t="s">
        <v>306</v>
      </c>
      <c r="G7" s="169" t="s">
        <v>307</v>
      </c>
      <c r="H7" s="169" t="s">
        <v>308</v>
      </c>
      <c r="I7" s="191" t="s">
        <v>309</v>
      </c>
      <c r="J7" s="191" t="s">
        <v>310</v>
      </c>
      <c r="K7" s="169" t="s">
        <v>311</v>
      </c>
      <c r="L7" s="169" t="s">
        <v>312</v>
      </c>
      <c r="M7" s="169"/>
      <c r="N7" s="169" t="s">
        <v>313</v>
      </c>
    </row>
    <row r="8" spans="1:14" ht="12.75" customHeight="1">
      <c r="A8" s="169"/>
      <c r="B8" s="170"/>
      <c r="C8" s="169"/>
      <c r="D8" s="169"/>
      <c r="E8" s="170"/>
      <c r="F8" s="170"/>
      <c r="G8" s="169"/>
      <c r="H8" s="169"/>
      <c r="I8" s="191"/>
      <c r="J8" s="191"/>
      <c r="K8" s="169"/>
      <c r="L8" s="169" t="s">
        <v>314</v>
      </c>
      <c r="M8" s="169" t="s">
        <v>315</v>
      </c>
      <c r="N8" s="169"/>
    </row>
    <row r="9" spans="1:14" ht="32.25" customHeight="1">
      <c r="A9" s="169"/>
      <c r="B9" s="170"/>
      <c r="C9" s="169"/>
      <c r="D9" s="169"/>
      <c r="E9" s="170"/>
      <c r="F9" s="170"/>
      <c r="G9" s="169"/>
      <c r="H9" s="169"/>
      <c r="I9" s="191"/>
      <c r="J9" s="191"/>
      <c r="K9" s="169"/>
      <c r="L9" s="169"/>
      <c r="M9" s="169"/>
      <c r="N9" s="169"/>
    </row>
    <row r="10" spans="1:14" ht="22.5" customHeight="1">
      <c r="A10" s="109" t="s">
        <v>316</v>
      </c>
      <c r="B10" s="47" t="s">
        <v>317</v>
      </c>
      <c r="C10" s="47" t="s">
        <v>317</v>
      </c>
      <c r="D10" s="47" t="s">
        <v>317</v>
      </c>
      <c r="E10" s="47" t="s">
        <v>317</v>
      </c>
      <c r="F10" s="47" t="s">
        <v>317</v>
      </c>
      <c r="G10" s="47" t="s">
        <v>318</v>
      </c>
      <c r="H10" s="47" t="s">
        <v>317</v>
      </c>
      <c r="I10" s="47" t="s">
        <v>54</v>
      </c>
      <c r="J10" s="47" t="s">
        <v>54</v>
      </c>
      <c r="K10" s="47" t="s">
        <v>319</v>
      </c>
      <c r="L10" s="47" t="s">
        <v>46</v>
      </c>
      <c r="M10" s="47" t="s">
        <v>47</v>
      </c>
      <c r="N10" s="47" t="s">
        <v>317</v>
      </c>
    </row>
    <row r="11" spans="1:14" ht="44.85" customHeight="1">
      <c r="A11" s="45" t="s">
        <v>320</v>
      </c>
      <c r="B11" s="109" t="str">
        <f>+'Scheda D'!C11</f>
        <v>F99J20000240002</v>
      </c>
      <c r="C11" s="110" t="str">
        <f>+'Scheda D'!N11</f>
        <v>Completamento della strada di
circonvallazione di Cuglieri in
variante alla SS 292</v>
      </c>
      <c r="D11" s="109" t="str">
        <f>+'Scheda D'!E11</f>
        <v>Marco Manai</v>
      </c>
      <c r="E11" s="109">
        <f>+'Scheda D'!P11</f>
        <v>4000000</v>
      </c>
      <c r="F11" s="109">
        <v>4000000</v>
      </c>
      <c r="G11" s="109" t="s">
        <v>321</v>
      </c>
      <c r="H11" s="111">
        <f>+'Scheda D'!O11</f>
        <v>1</v>
      </c>
      <c r="I11" s="109" t="s">
        <v>265</v>
      </c>
      <c r="J11" s="109" t="s">
        <v>265</v>
      </c>
      <c r="K11" s="111">
        <v>2</v>
      </c>
      <c r="L11" s="109"/>
      <c r="M11" s="109"/>
      <c r="N11" s="109"/>
    </row>
    <row r="12" spans="1:14" ht="44.85" customHeight="1">
      <c r="A12" s="45" t="s">
        <v>322</v>
      </c>
      <c r="B12" s="112" t="s">
        <v>193</v>
      </c>
      <c r="C12" s="113" t="s">
        <v>197</v>
      </c>
      <c r="D12" s="114" t="s">
        <v>194</v>
      </c>
      <c r="E12" s="54">
        <v>1819514.53</v>
      </c>
      <c r="F12" s="54">
        <v>1819514.53</v>
      </c>
      <c r="G12" s="109" t="s">
        <v>323</v>
      </c>
      <c r="H12" s="111">
        <v>2</v>
      </c>
      <c r="I12" s="109" t="s">
        <v>265</v>
      </c>
      <c r="J12" s="109" t="s">
        <v>265</v>
      </c>
      <c r="K12" s="111">
        <v>2</v>
      </c>
      <c r="L12" s="109"/>
      <c r="M12" s="109"/>
      <c r="N12" s="109"/>
    </row>
    <row r="13" spans="1:14" ht="44.85" customHeight="1">
      <c r="A13" s="45" t="s">
        <v>324</v>
      </c>
      <c r="B13" s="115" t="s">
        <v>200</v>
      </c>
      <c r="C13" s="113" t="s">
        <v>205</v>
      </c>
      <c r="D13" s="114" t="s">
        <v>201</v>
      </c>
      <c r="E13" s="54">
        <v>248121.66</v>
      </c>
      <c r="F13" s="54">
        <v>248121.66</v>
      </c>
      <c r="G13" s="109" t="s">
        <v>325</v>
      </c>
      <c r="H13" s="111">
        <v>1</v>
      </c>
      <c r="I13" s="109" t="s">
        <v>265</v>
      </c>
      <c r="J13" s="109" t="s">
        <v>265</v>
      </c>
      <c r="K13" s="111">
        <v>2</v>
      </c>
      <c r="L13" s="109"/>
      <c r="M13" s="109"/>
      <c r="N13" s="109"/>
    </row>
    <row r="14" spans="1:14" ht="30" customHeight="1">
      <c r="A14" s="109"/>
      <c r="B14" s="62"/>
      <c r="C14" s="189"/>
      <c r="D14" s="189"/>
      <c r="E14" s="2">
        <f>SUM(E11:E13)</f>
        <v>6067636.1900000004</v>
      </c>
      <c r="F14" s="2">
        <f>SUM(F11:F13)</f>
        <v>6067636.1900000004</v>
      </c>
      <c r="G14" s="109"/>
      <c r="H14" s="111"/>
      <c r="I14" s="109"/>
      <c r="J14" s="109"/>
      <c r="K14" s="111"/>
      <c r="L14" s="109"/>
      <c r="M14" s="109"/>
      <c r="N14" s="109"/>
    </row>
    <row r="15" spans="1:14" ht="42.4" customHeight="1">
      <c r="A15" s="45" t="s">
        <v>232</v>
      </c>
      <c r="B15" s="116" t="s">
        <v>234</v>
      </c>
      <c r="C15" s="84" t="s">
        <v>237</v>
      </c>
      <c r="D15" s="117" t="s">
        <v>235</v>
      </c>
      <c r="E15" s="85">
        <v>1512351.26</v>
      </c>
      <c r="F15" s="85">
        <v>1512351.26</v>
      </c>
      <c r="G15" s="109" t="s">
        <v>323</v>
      </c>
      <c r="H15" s="111">
        <v>1</v>
      </c>
      <c r="I15" s="109" t="s">
        <v>265</v>
      </c>
      <c r="J15" s="109" t="s">
        <v>265</v>
      </c>
      <c r="K15" s="111">
        <v>2</v>
      </c>
      <c r="L15" s="109"/>
      <c r="M15" s="109"/>
      <c r="N15" s="65" t="s">
        <v>238</v>
      </c>
    </row>
    <row r="16" spans="1:14" ht="41.65" customHeight="1">
      <c r="A16" s="45" t="s">
        <v>239</v>
      </c>
      <c r="B16" s="116" t="s">
        <v>241</v>
      </c>
      <c r="C16" s="86" t="s">
        <v>243</v>
      </c>
      <c r="D16" s="117" t="s">
        <v>235</v>
      </c>
      <c r="E16" s="2">
        <v>1420962.65</v>
      </c>
      <c r="F16" s="2">
        <v>1420962.65</v>
      </c>
      <c r="G16" s="109" t="s">
        <v>323</v>
      </c>
      <c r="H16" s="111">
        <v>1</v>
      </c>
      <c r="I16" s="109" t="s">
        <v>265</v>
      </c>
      <c r="J16" s="109" t="s">
        <v>265</v>
      </c>
      <c r="K16" s="111">
        <v>4</v>
      </c>
      <c r="L16" s="109"/>
      <c r="M16" s="109"/>
      <c r="N16" s="65" t="s">
        <v>238</v>
      </c>
    </row>
    <row r="17" spans="1:14" ht="41.65" customHeight="1">
      <c r="A17" s="45"/>
      <c r="B17" s="116"/>
      <c r="C17" s="62" t="s">
        <v>244</v>
      </c>
      <c r="D17" s="117"/>
      <c r="E17" s="118">
        <f>SUM(E14+E15+E16)</f>
        <v>9000950.0999999996</v>
      </c>
      <c r="F17" s="118">
        <f>SUM(F14+F15+F16)</f>
        <v>9000950.0999999996</v>
      </c>
      <c r="G17" s="109"/>
      <c r="H17" s="111"/>
      <c r="I17" s="109"/>
      <c r="J17" s="109"/>
      <c r="K17" s="111"/>
      <c r="L17" s="109"/>
      <c r="M17" s="109"/>
      <c r="N17" s="109"/>
    </row>
    <row r="18" spans="1:14" ht="78.400000000000006" customHeight="1">
      <c r="A18" s="45" t="s">
        <v>245</v>
      </c>
      <c r="B18" s="91" t="s">
        <v>247</v>
      </c>
      <c r="C18" s="86" t="s">
        <v>250</v>
      </c>
      <c r="D18" s="83" t="s">
        <v>248</v>
      </c>
      <c r="E18" s="85">
        <v>667700</v>
      </c>
      <c r="F18" s="85">
        <v>667700</v>
      </c>
      <c r="G18" s="109" t="s">
        <v>323</v>
      </c>
      <c r="H18" s="111">
        <v>1</v>
      </c>
      <c r="I18" s="109" t="s">
        <v>265</v>
      </c>
      <c r="J18" s="109" t="s">
        <v>265</v>
      </c>
      <c r="K18" s="111">
        <v>2</v>
      </c>
      <c r="L18" s="109"/>
      <c r="M18" s="109"/>
      <c r="N18" s="65" t="s">
        <v>238</v>
      </c>
    </row>
    <row r="19" spans="1:14" ht="41.65" customHeight="1">
      <c r="A19" s="45"/>
      <c r="B19" s="91"/>
      <c r="C19" s="62" t="s">
        <v>251</v>
      </c>
      <c r="D19" s="83"/>
      <c r="E19" s="119">
        <f>(E17+E18)</f>
        <v>9668650.0999999996</v>
      </c>
      <c r="F19" s="119">
        <f>(F17+F18)</f>
        <v>9668650.0999999996</v>
      </c>
      <c r="G19" s="109"/>
      <c r="H19" s="111"/>
      <c r="I19" s="109"/>
      <c r="J19" s="109"/>
      <c r="K19" s="111"/>
      <c r="L19" s="109"/>
      <c r="M19" s="109"/>
      <c r="N19" s="65"/>
    </row>
    <row r="20" spans="1:14" ht="41.65" customHeight="1">
      <c r="A20" s="45" t="s">
        <v>252</v>
      </c>
      <c r="B20" s="97" t="s">
        <v>254</v>
      </c>
      <c r="C20" s="98" t="s">
        <v>255</v>
      </c>
      <c r="D20" s="83" t="s">
        <v>248</v>
      </c>
      <c r="E20" s="99">
        <v>650589.41</v>
      </c>
      <c r="F20" s="99">
        <v>650589.41</v>
      </c>
      <c r="G20" s="109" t="s">
        <v>323</v>
      </c>
      <c r="H20" s="111">
        <v>1</v>
      </c>
      <c r="I20" s="109" t="s">
        <v>265</v>
      </c>
      <c r="J20" s="109" t="s">
        <v>265</v>
      </c>
      <c r="K20" s="111">
        <v>2</v>
      </c>
      <c r="L20" s="109"/>
      <c r="M20" s="109"/>
      <c r="N20" s="65" t="s">
        <v>238</v>
      </c>
    </row>
    <row r="21" spans="1:14" ht="41.65" customHeight="1">
      <c r="A21" s="45" t="s">
        <v>256</v>
      </c>
      <c r="B21" s="100" t="s">
        <v>258</v>
      </c>
      <c r="C21" s="101" t="s">
        <v>259</v>
      </c>
      <c r="D21" s="83" t="s">
        <v>248</v>
      </c>
      <c r="E21" s="99">
        <v>650589.41</v>
      </c>
      <c r="F21" s="99">
        <v>650589.41</v>
      </c>
      <c r="G21" s="109" t="s">
        <v>323</v>
      </c>
      <c r="H21" s="111">
        <v>1</v>
      </c>
      <c r="I21" s="109" t="s">
        <v>265</v>
      </c>
      <c r="J21" s="109" t="s">
        <v>265</v>
      </c>
      <c r="K21" s="111">
        <v>2</v>
      </c>
      <c r="L21" s="109"/>
      <c r="M21" s="109"/>
      <c r="N21" s="65" t="s">
        <v>238</v>
      </c>
    </row>
    <row r="22" spans="1:14" ht="41.65" customHeight="1">
      <c r="A22" s="45"/>
      <c r="B22" s="91"/>
      <c r="C22" s="62" t="s">
        <v>260</v>
      </c>
      <c r="D22" s="83"/>
      <c r="E22" s="119">
        <f>SUM(E19:E21)</f>
        <v>10969828.92</v>
      </c>
      <c r="F22" s="119">
        <f>SUM(F19:F21)</f>
        <v>10969828.92</v>
      </c>
      <c r="G22" s="109"/>
      <c r="H22" s="111"/>
      <c r="I22" s="109"/>
      <c r="J22" s="109"/>
      <c r="K22" s="111"/>
      <c r="L22" s="109"/>
      <c r="M22" s="109"/>
      <c r="N22" s="65"/>
    </row>
    <row r="23" spans="1:14" ht="78.599999999999994" customHeight="1">
      <c r="A23" s="45" t="s">
        <v>261</v>
      </c>
      <c r="B23" s="91" t="s">
        <v>263</v>
      </c>
      <c r="C23" s="101" t="str">
        <f>+'Scheda D'!N28</f>
        <v>CUP  F15F21002510006. PNRR - MISSIONE 4 - COMPONENTE 1 – INVESTIMENTO 1.3. ("FINANZIATO DALL'UNIONE EUROPEA - NEXT GENERATION EU"). INTERVENTI DI RIQUALIFICAZIONE ARCHITETTONICA E FUNZIONALE DELLE PALESTRE DI PERTINENZA DELL'ISTITUTO POLIVALENTE SITO IN ORISTANO NELLA VIA A. DIAZ.</v>
      </c>
      <c r="D23" s="83" t="str">
        <f>+'Scheda D'!E28</f>
        <v>Graziano Plana</v>
      </c>
      <c r="E23" s="85">
        <f>+'Scheda D'!P28</f>
        <v>79500</v>
      </c>
      <c r="F23" s="85">
        <f>+'Scheda D'!T28</f>
        <v>874500</v>
      </c>
      <c r="G23" s="109" t="s">
        <v>323</v>
      </c>
      <c r="H23" s="111">
        <f>+'Scheda D'!O28</f>
        <v>2</v>
      </c>
      <c r="I23" s="109" t="s">
        <v>265</v>
      </c>
      <c r="J23" s="109" t="s">
        <v>265</v>
      </c>
      <c r="K23" s="111">
        <v>2</v>
      </c>
      <c r="L23" s="109"/>
      <c r="M23" s="109"/>
      <c r="N23" s="65" t="s">
        <v>238</v>
      </c>
    </row>
    <row r="24" spans="1:14" ht="89.65" customHeight="1">
      <c r="A24" s="45" t="s">
        <v>269</v>
      </c>
      <c r="B24" s="91" t="str">
        <f>+'Scheda D'!C29</f>
        <v>F15F22000660006</v>
      </c>
      <c r="C24" s="101" t="str">
        <f>+'Scheda D'!N29</f>
        <v>CUP  F15F22000660006. PNRR - MISSIONE 4 - COMPONENTE 1 – INVESTIMENTO 1.3. ("FINANZIATO DALL'UNIONE EUROPEA - NEXT GENERATION EU"). INTERVENTI DI RIQUALIFICAZIONE ARCHITETTONICA E FUNZIONALE DELLE PALESTRE DI PERTINENZA DELL'ISTITUTO LICEO SCIENTIFICO MARIANO IV  SITO IN ORISTANO NELLA VIA MESSINA.</v>
      </c>
      <c r="D24" s="83" t="str">
        <f>+'Scheda D'!E29</f>
        <v>Graziano Plana</v>
      </c>
      <c r="E24" s="85">
        <f>+'Scheda D'!P29</f>
        <v>60000</v>
      </c>
      <c r="F24" s="85">
        <f>+'Scheda D'!T29</f>
        <v>660000</v>
      </c>
      <c r="G24" s="109" t="s">
        <v>323</v>
      </c>
      <c r="H24" s="111">
        <f>+'Scheda D'!O29</f>
        <v>2</v>
      </c>
      <c r="I24" s="109" t="s">
        <v>265</v>
      </c>
      <c r="J24" s="109" t="s">
        <v>265</v>
      </c>
      <c r="K24" s="111">
        <v>2</v>
      </c>
      <c r="L24" s="109"/>
      <c r="M24" s="109"/>
      <c r="N24" s="65" t="s">
        <v>238</v>
      </c>
    </row>
    <row r="25" spans="1:14" ht="41.65" customHeight="1">
      <c r="A25" s="130"/>
      <c r="B25" s="132"/>
      <c r="C25" s="137" t="s">
        <v>274</v>
      </c>
      <c r="D25" s="131"/>
      <c r="E25" s="139">
        <f>+E22+E23+E24</f>
        <v>11109328.92</v>
      </c>
      <c r="F25" s="139">
        <f>+F22+F23+F24</f>
        <v>12504328.92</v>
      </c>
      <c r="G25" s="149"/>
      <c r="H25" s="150"/>
      <c r="I25" s="149"/>
      <c r="J25" s="149"/>
      <c r="K25" s="150"/>
      <c r="L25" s="149"/>
      <c r="M25" s="149"/>
      <c r="N25" s="143"/>
    </row>
    <row r="26" spans="1:14" ht="41.65" customHeight="1">
      <c r="A26" s="45" t="s">
        <v>347</v>
      </c>
      <c r="B26" s="146" t="s">
        <v>357</v>
      </c>
      <c r="C26" s="151" t="s">
        <v>358</v>
      </c>
      <c r="D26" s="47" t="s">
        <v>248</v>
      </c>
      <c r="E26" s="152">
        <v>1512351.63</v>
      </c>
      <c r="F26" s="152">
        <v>1512351.63</v>
      </c>
      <c r="G26" s="109" t="s">
        <v>323</v>
      </c>
      <c r="H26" s="111">
        <v>1</v>
      </c>
      <c r="I26" s="109" t="s">
        <v>265</v>
      </c>
      <c r="J26" s="109" t="s">
        <v>265</v>
      </c>
      <c r="K26" s="111">
        <v>2</v>
      </c>
      <c r="L26" s="109"/>
      <c r="M26" s="109"/>
      <c r="N26" s="65" t="s">
        <v>238</v>
      </c>
    </row>
    <row r="27" spans="1:14" ht="41.65" customHeight="1">
      <c r="A27" s="45"/>
      <c r="B27" s="146"/>
      <c r="C27" s="62" t="s">
        <v>346</v>
      </c>
      <c r="D27" s="47"/>
      <c r="E27" s="147">
        <f>SUM(E25+E26)</f>
        <v>12621680.550000001</v>
      </c>
      <c r="F27" s="147">
        <f>SUM(F25+F26)</f>
        <v>14016680.550000001</v>
      </c>
      <c r="G27" s="109"/>
      <c r="H27" s="111"/>
      <c r="I27" s="109"/>
      <c r="J27" s="109"/>
      <c r="K27" s="111"/>
      <c r="L27" s="109"/>
      <c r="M27" s="109"/>
      <c r="N27" s="65"/>
    </row>
    <row r="30" spans="1:14" ht="12.75" customHeight="1">
      <c r="A30" s="190" t="s">
        <v>326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</row>
    <row r="32" spans="1:14">
      <c r="A32" s="120" t="s">
        <v>327</v>
      </c>
    </row>
    <row r="33" spans="1:12" ht="12.75" customHeight="1">
      <c r="A33" s="167" t="s">
        <v>328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</row>
    <row r="34" spans="1:12" ht="12.75" customHeight="1">
      <c r="A34" s="167" t="s">
        <v>329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</row>
    <row r="35" spans="1:12" ht="12.75" customHeight="1">
      <c r="A35" s="167" t="s">
        <v>330</v>
      </c>
      <c r="B35" s="167"/>
      <c r="C35" s="167"/>
      <c r="I35" s="121"/>
      <c r="J35" s="122" t="s">
        <v>18</v>
      </c>
      <c r="K35" s="122"/>
      <c r="L35" s="16"/>
    </row>
    <row r="36" spans="1:12" ht="12.75" customHeight="1">
      <c r="A36" s="167" t="s">
        <v>331</v>
      </c>
      <c r="B36" s="167"/>
      <c r="C36" s="167"/>
      <c r="I36" s="121"/>
      <c r="J36" s="122" t="s">
        <v>19</v>
      </c>
      <c r="K36" s="122"/>
      <c r="L36" s="16"/>
    </row>
    <row r="37" spans="1:12" ht="12.75" customHeight="1">
      <c r="A37" s="167" t="s">
        <v>332</v>
      </c>
      <c r="B37" s="167"/>
      <c r="C37" s="167"/>
    </row>
    <row r="38" spans="1:12" ht="12.75" customHeight="1">
      <c r="A38" s="167" t="s">
        <v>333</v>
      </c>
      <c r="B38" s="167"/>
      <c r="C38" s="167"/>
    </row>
    <row r="39" spans="1:12" ht="12.75" customHeight="1">
      <c r="A39" s="167" t="s">
        <v>334</v>
      </c>
      <c r="B39" s="167"/>
      <c r="C39" s="167"/>
    </row>
    <row r="40" spans="1:12" ht="12.75" customHeight="1">
      <c r="A40" s="167" t="s">
        <v>335</v>
      </c>
      <c r="B40" s="167"/>
      <c r="C40" s="167"/>
    </row>
    <row r="41" spans="1:12" ht="12.75" customHeight="1">
      <c r="A41" s="167" t="s">
        <v>336</v>
      </c>
      <c r="B41" s="167"/>
      <c r="C41" s="167"/>
    </row>
    <row r="43" spans="1:12">
      <c r="A43" s="120" t="s">
        <v>319</v>
      </c>
    </row>
    <row r="44" spans="1:12" ht="12.75" customHeight="1">
      <c r="A44" s="167" t="s">
        <v>337</v>
      </c>
      <c r="B44" s="167"/>
      <c r="C44" s="167"/>
      <c r="D44" s="167"/>
      <c r="E44" s="167"/>
      <c r="F44" s="167"/>
      <c r="G44" s="167"/>
      <c r="H44" s="167"/>
      <c r="I44" s="167"/>
      <c r="J44" s="167"/>
      <c r="K44" s="167"/>
    </row>
    <row r="45" spans="1:12" ht="12.75" customHeight="1">
      <c r="A45" s="167" t="s">
        <v>338</v>
      </c>
      <c r="B45" s="167"/>
      <c r="C45" s="167"/>
      <c r="D45" s="167"/>
      <c r="E45" s="167"/>
      <c r="F45" s="167"/>
      <c r="G45" s="167"/>
      <c r="H45" s="167"/>
      <c r="I45" s="167"/>
      <c r="J45" s="167"/>
      <c r="K45" s="167"/>
    </row>
    <row r="46" spans="1:12" ht="12.75" customHeight="1">
      <c r="A46" s="167"/>
      <c r="B46" s="167"/>
    </row>
    <row r="47" spans="1:12" ht="12.75" customHeight="1">
      <c r="A47" s="167" t="s">
        <v>339</v>
      </c>
      <c r="B47" s="167"/>
    </row>
    <row r="64" spans="8:9">
      <c r="H64" s="111" t="e">
        <f>+#REF!</f>
        <v>#REF!</v>
      </c>
      <c r="I64" s="109" t="e">
        <f>+#REF!</f>
        <v>#REF!</v>
      </c>
    </row>
    <row r="65" spans="8:9">
      <c r="H65" s="111" t="e">
        <f>+#REF!</f>
        <v>#REF!</v>
      </c>
      <c r="I65" s="109" t="e">
        <f>+#REF!</f>
        <v>#REF!</v>
      </c>
    </row>
  </sheetData>
  <mergeCells count="34">
    <mergeCell ref="A1:N1"/>
    <mergeCell ref="A2:N2"/>
    <mergeCell ref="A3:K3"/>
    <mergeCell ref="A4:N4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M7"/>
    <mergeCell ref="N7:N9"/>
    <mergeCell ref="L8:L9"/>
    <mergeCell ref="M8:M9"/>
    <mergeCell ref="C14:D14"/>
    <mergeCell ref="A30:N30"/>
    <mergeCell ref="A33:K33"/>
    <mergeCell ref="A34:K34"/>
    <mergeCell ref="A35:C35"/>
    <mergeCell ref="A36:C36"/>
    <mergeCell ref="A37:C37"/>
    <mergeCell ref="A45:K45"/>
    <mergeCell ref="A46:B46"/>
    <mergeCell ref="A47:B47"/>
    <mergeCell ref="A38:C38"/>
    <mergeCell ref="A39:C39"/>
    <mergeCell ref="A40:C40"/>
    <mergeCell ref="A41:C41"/>
    <mergeCell ref="A44:K44"/>
  </mergeCells>
  <printOptions horizontalCentered="1"/>
  <pageMargins left="0.39374999999999999" right="0.39374999999999999" top="0.39374999999999999" bottom="0.39374999999999999" header="0.511811023622047" footer="0.511811023622047"/>
  <pageSetup paperSize="8" scale="55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J21"/>
  <sheetViews>
    <sheetView tabSelected="1" zoomScale="75" zoomScaleNormal="75" workbookViewId="0">
      <selection activeCell="F28" sqref="F28"/>
    </sheetView>
  </sheetViews>
  <sheetFormatPr defaultColWidth="9" defaultRowHeight="12.75"/>
  <cols>
    <col min="1" max="1" width="18.7109375" style="5" customWidth="1"/>
    <col min="2" max="2" width="25.85546875" style="5" customWidth="1"/>
    <col min="3" max="3" width="32" style="5" customWidth="1"/>
    <col min="4" max="4" width="24.5703125" style="5" customWidth="1"/>
    <col min="5" max="5" width="22.28515625" style="5" customWidth="1"/>
    <col min="6" max="6" width="28.85546875" style="5" customWidth="1"/>
    <col min="7" max="1024" width="9" style="5"/>
  </cols>
  <sheetData>
    <row r="1" spans="1:6" ht="18.75" customHeight="1">
      <c r="A1" s="159" t="s">
        <v>340</v>
      </c>
      <c r="B1" s="159"/>
      <c r="C1" s="159"/>
      <c r="D1" s="159"/>
      <c r="E1" s="159"/>
      <c r="F1" s="159"/>
    </row>
    <row r="2" spans="1:6" ht="18.75">
      <c r="A2" s="159" t="s">
        <v>1</v>
      </c>
      <c r="B2" s="159"/>
      <c r="C2" s="159"/>
      <c r="D2" s="159"/>
      <c r="E2" s="159"/>
      <c r="F2" s="159"/>
    </row>
    <row r="3" spans="1:6" ht="15.75">
      <c r="A3" s="172"/>
      <c r="B3" s="172"/>
      <c r="C3" s="172"/>
      <c r="D3" s="172"/>
      <c r="E3" s="172"/>
    </row>
    <row r="4" spans="1:6" ht="18">
      <c r="A4" s="173" t="s">
        <v>341</v>
      </c>
      <c r="B4" s="173"/>
      <c r="C4" s="173"/>
      <c r="D4" s="173"/>
      <c r="E4" s="173"/>
      <c r="F4" s="173"/>
    </row>
    <row r="5" spans="1:6" ht="18" customHeight="1">
      <c r="A5" s="173" t="s">
        <v>342</v>
      </c>
      <c r="B5" s="173"/>
      <c r="C5" s="173"/>
      <c r="D5" s="173"/>
      <c r="E5" s="173"/>
      <c r="F5" s="173"/>
    </row>
    <row r="7" spans="1:6" ht="12.75" customHeight="1">
      <c r="A7" s="169" t="s">
        <v>302</v>
      </c>
      <c r="B7" s="170" t="s">
        <v>303</v>
      </c>
      <c r="C7" s="169" t="s">
        <v>304</v>
      </c>
      <c r="D7" s="170" t="s">
        <v>306</v>
      </c>
      <c r="E7" s="169" t="s">
        <v>308</v>
      </c>
      <c r="F7" s="169" t="s">
        <v>343</v>
      </c>
    </row>
    <row r="8" spans="1:6">
      <c r="A8" s="169"/>
      <c r="B8" s="170"/>
      <c r="C8" s="169"/>
      <c r="D8" s="170"/>
      <c r="E8" s="169"/>
      <c r="F8" s="169"/>
    </row>
    <row r="9" spans="1:6" ht="12.75" customHeight="1">
      <c r="A9" s="169"/>
      <c r="B9" s="170"/>
      <c r="C9" s="169"/>
      <c r="D9" s="170"/>
      <c r="E9" s="169"/>
      <c r="F9" s="169"/>
    </row>
    <row r="10" spans="1:6">
      <c r="A10" s="169"/>
      <c r="B10" s="170"/>
      <c r="C10" s="169"/>
      <c r="D10" s="170"/>
      <c r="E10" s="169"/>
      <c r="F10" s="169"/>
    </row>
    <row r="11" spans="1:6" ht="50.25" customHeight="1">
      <c r="A11" s="109" t="s">
        <v>316</v>
      </c>
      <c r="B11" s="123" t="s">
        <v>344</v>
      </c>
      <c r="C11" s="123" t="s">
        <v>344</v>
      </c>
      <c r="D11" s="123" t="s">
        <v>344</v>
      </c>
      <c r="E11" s="18" t="s">
        <v>317</v>
      </c>
      <c r="F11" s="18" t="s">
        <v>47</v>
      </c>
    </row>
    <row r="12" spans="1:6" ht="45" customHeight="1">
      <c r="A12" s="60"/>
      <c r="B12" s="47"/>
      <c r="C12" s="124"/>
      <c r="D12" s="60"/>
      <c r="E12" s="125"/>
      <c r="F12" s="109"/>
    </row>
    <row r="13" spans="1:6">
      <c r="A13" s="60"/>
      <c r="B13" s="47"/>
      <c r="C13" s="124"/>
      <c r="D13" s="109"/>
      <c r="E13" s="125"/>
      <c r="F13" s="109"/>
    </row>
    <row r="14" spans="1:6">
      <c r="A14" s="126"/>
      <c r="B14" s="127"/>
      <c r="C14" s="128"/>
      <c r="D14" s="107"/>
      <c r="E14" s="129"/>
      <c r="F14" s="107"/>
    </row>
    <row r="15" spans="1:6">
      <c r="A15" s="128"/>
      <c r="C15" s="14"/>
      <c r="D15" s="15" t="s">
        <v>18</v>
      </c>
      <c r="E15" s="14"/>
    </row>
    <row r="16" spans="1:6">
      <c r="D16" s="16" t="s">
        <v>19</v>
      </c>
    </row>
    <row r="20" spans="1:2" ht="30" customHeight="1">
      <c r="A20" s="167" t="s">
        <v>345</v>
      </c>
      <c r="B20" s="167"/>
    </row>
    <row r="21" spans="1:2" ht="39" customHeight="1">
      <c r="A21" s="167"/>
      <c r="B21" s="167"/>
    </row>
  </sheetData>
  <mergeCells count="13">
    <mergeCell ref="A1:F1"/>
    <mergeCell ref="A2:F2"/>
    <mergeCell ref="A3:E3"/>
    <mergeCell ref="A4:F4"/>
    <mergeCell ref="A5:F5"/>
    <mergeCell ref="F7:F10"/>
    <mergeCell ref="A20:B20"/>
    <mergeCell ref="A21:B21"/>
    <mergeCell ref="A7:A10"/>
    <mergeCell ref="B7:B10"/>
    <mergeCell ref="C7:C10"/>
    <mergeCell ref="D7:D10"/>
    <mergeCell ref="E7:E10"/>
  </mergeCells>
  <printOptions horizontalCentered="1"/>
  <pageMargins left="0.39374999999999999" right="0.39374999999999999" top="0.39374999999999999" bottom="0.39374999999999999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7527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6</vt:i4>
      </vt:variant>
    </vt:vector>
  </HeadingPairs>
  <TitlesOfParts>
    <vt:vector size="12" baseType="lpstr">
      <vt:lpstr>Scheda A</vt:lpstr>
      <vt:lpstr>Scheda B</vt:lpstr>
      <vt:lpstr>Scheda C</vt:lpstr>
      <vt:lpstr>Scheda D</vt:lpstr>
      <vt:lpstr>Scheda E</vt:lpstr>
      <vt:lpstr>Scheda F</vt:lpstr>
      <vt:lpstr>'Scheda A'!Area_stampa</vt:lpstr>
      <vt:lpstr>'Scheda B'!Area_stampa</vt:lpstr>
      <vt:lpstr>'Scheda C'!Area_stampa</vt:lpstr>
      <vt:lpstr>'Scheda D'!Area_stampa</vt:lpstr>
      <vt:lpstr>'Scheda E'!Area_stampa</vt:lpstr>
      <vt:lpstr>'Scheda F'!Area_stampa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ANSALDI Francesca 1878</dc:creator>
  <dc:description/>
  <cp:lastModifiedBy>Roberta Uccheddu</cp:lastModifiedBy>
  <cp:revision>216</cp:revision>
  <cp:lastPrinted>2022-09-08T06:35:42Z</cp:lastPrinted>
  <dcterms:created xsi:type="dcterms:W3CDTF">2016-06-08T15:54:56Z</dcterms:created>
  <dcterms:modified xsi:type="dcterms:W3CDTF">2023-11-13T12:33:18Z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